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Ponuda zbir" sheetId="1" r:id="rId1"/>
    <sheet name="Teh Spec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<sst xmlns="http://schemas.openxmlformats.org/spreadsheetml/2006/main" count="205" uniqueCount="131">
  <si>
    <t>Red.br.</t>
  </si>
  <si>
    <t>jedinica mere</t>
  </si>
  <si>
    <t>Kom.</t>
  </si>
  <si>
    <t>jedinicna cena</t>
  </si>
  <si>
    <t>Ukupna vred. bez PDV</t>
  </si>
  <si>
    <t>pdv %</t>
  </si>
  <si>
    <t>Ukupna vrednost sa PDV</t>
  </si>
  <si>
    <t>Papanicolaou's solution 1a Harri's hematoxylin solution for cytological cancer and cycle diagnosis</t>
  </si>
  <si>
    <t>pak 500ml.</t>
  </si>
  <si>
    <t>Papanicolaou's solution 2a Orange G solution cytological cancer and cycle diagnosis</t>
  </si>
  <si>
    <t>Papanicolaou's solution 3a Polychromatic solution EA 31 for cytological cancer and cycle diagnosis</t>
  </si>
  <si>
    <t>DPX non-aqueous mounting medium for microscopy</t>
  </si>
  <si>
    <t>Komplet za Gram</t>
  </si>
  <si>
    <t xml:space="preserve">pak </t>
  </si>
  <si>
    <t>CRP latex</t>
  </si>
  <si>
    <t>pak 100/1</t>
  </si>
  <si>
    <t>ASO latex</t>
  </si>
  <si>
    <t>RF Waale Rose latex</t>
  </si>
  <si>
    <t>pak 50/1</t>
  </si>
  <si>
    <t>RF Latex</t>
  </si>
  <si>
    <t>Mini Parasep SF</t>
  </si>
  <si>
    <t>pak 40/1</t>
  </si>
  <si>
    <t>Kedrovo ulje</t>
  </si>
  <si>
    <t>pak 125ml</t>
  </si>
  <si>
    <t>Bowie&amp;Dick test pack</t>
  </si>
  <si>
    <t>kom</t>
  </si>
  <si>
    <t>DriAmp set za biološku kontrolu suve ster.</t>
  </si>
  <si>
    <t>Prpspore 2 Amp za biološku kontrolu parne ster.</t>
  </si>
  <si>
    <t>Čaša laboratorijska NF 800ml staklena</t>
  </si>
  <si>
    <t>Čaša laboratorijska NF 400ml staklena</t>
  </si>
  <si>
    <t>Predmetno staklo brušena površina 26x76mm</t>
  </si>
  <si>
    <t xml:space="preserve">Pokrovna stakla 24x50mm </t>
  </si>
  <si>
    <t>Pokrovna stakla 24x24 mm</t>
  </si>
  <si>
    <t>pak 200/1</t>
  </si>
  <si>
    <t>Chlamydia 30t 58012</t>
  </si>
  <si>
    <t>pak 30/1</t>
  </si>
  <si>
    <t>Hexagon Chlamydia Col. 58912</t>
  </si>
  <si>
    <t>Helicobacter pylori Antigen 04 FK 20</t>
  </si>
  <si>
    <t>pak 20/1</t>
  </si>
  <si>
    <t>Test za Helicobacter pylori ( IgG + marker nedavne infekcije)</t>
  </si>
  <si>
    <t>boca 500g</t>
  </si>
  <si>
    <r>
      <rPr>
        <b/>
        <sz val="11"/>
        <color indexed="8"/>
        <rFont val="Times New Roman"/>
        <family val="1"/>
      </rPr>
      <t xml:space="preserve">MUELLER HINTON AGAR    </t>
    </r>
    <r>
      <rPr>
        <sz val="11"/>
        <color indexed="8"/>
        <rFont val="Times New Roman"/>
        <family val="1"/>
      </rPr>
      <t xml:space="preserve">                                             Sastav na 1l gotove podloge:                                                    pepton 15g                                                                               mesni ekstrakt 3gr                                                                        natrijum chlorid 5g                                                                      kalijum hidogen fosfat 0,3g                                                       agar 18g                                                                                            </t>
    </r>
  </si>
  <si>
    <r>
      <rPr>
        <b/>
        <sz val="11"/>
        <color indexed="8"/>
        <rFont val="Times New Roman"/>
        <family val="1"/>
      </rPr>
      <t xml:space="preserve">KLIGLER-ov DVOSTRUKI SECER  </t>
    </r>
    <r>
      <rPr>
        <sz val="11"/>
        <color indexed="8"/>
        <rFont val="Times New Roman"/>
        <family val="1"/>
      </rPr>
      <t xml:space="preserve">                               Sastav u 1l podloge:                                                                     pepton 20gr                                                                              Mesni ekstrat 3gr                                                                     ekstrat kvasca 3 gr                                                                   laktoza 10g                                                                                bestroza 1g                                                                                               natrijum-hlorid 5g                                                                      gvoždje (III) amonijum citrot 0,2g                                               natrijum-tiosulfat 0,3g                                                                agar 12g                                                                                   fenol crveno 0,024g       </t>
    </r>
  </si>
  <si>
    <r>
      <rPr>
        <b/>
        <sz val="11"/>
        <color indexed="8"/>
        <rFont val="Times New Roman"/>
        <family val="1"/>
      </rPr>
      <t>SS AGAR</t>
    </r>
    <r>
      <rPr>
        <sz val="11"/>
        <color indexed="8"/>
        <rFont val="Times New Roman"/>
        <family val="1"/>
      </rPr>
      <t xml:space="preserve">                                                                                     Sastav na 1l gotove podloge:                                                       pepton 5g                                                                                  mesni ekstrakt 5g                                                                        laktoza 10g                                                                                 zucne soli 8,5g                                                                                natrijum tiosulfat 8,5g                                                                  natrijum citrat 8,5g                                                                      feri citrat 1g                                                                             agar 13,5g                                                                                neutral crveno 0,025g                                                               brilijant zeleno 0,00033g</t>
    </r>
  </si>
  <si>
    <r>
      <rPr>
        <b/>
        <sz val="11"/>
        <color indexed="8"/>
        <rFont val="Times New Roman"/>
        <family val="1"/>
      </rPr>
      <t>ANDRADE SAHAROZA PEPTONSKA VODA</t>
    </r>
    <r>
      <rPr>
        <sz val="11"/>
        <color indexed="8"/>
        <rFont val="Times New Roman"/>
        <family val="1"/>
      </rPr>
      <t xml:space="preserve">                       Sastav na 1l gotove podloge:                                                     pepton 10g                                                                               saharoza 10 g                                                                          natrijum hlorid 5g                                                                        fuksin s-0,01 g</t>
    </r>
  </si>
  <si>
    <r>
      <rPr>
        <b/>
        <sz val="11"/>
        <color indexed="8"/>
        <rFont val="Times New Roman"/>
        <family val="1"/>
      </rPr>
      <t xml:space="preserve">ESKULIN ZUCNI AGAR </t>
    </r>
    <r>
      <rPr>
        <sz val="11"/>
        <color indexed="8"/>
        <rFont val="Times New Roman"/>
        <family val="1"/>
      </rPr>
      <t xml:space="preserve">                                                       Sastav na 1lgotove podloge: pepton 10g                                        goveđa žuč 20g                                                                         eskulin 1g                                                                                 gvožđe(III) amonijum citrat 1g                                                     agrar 16g                                                                        </t>
    </r>
  </si>
  <si>
    <t>boca 100g</t>
  </si>
  <si>
    <r>
      <rPr>
        <b/>
        <sz val="11"/>
        <color indexed="8"/>
        <rFont val="Times New Roman"/>
        <family val="1"/>
      </rPr>
      <t xml:space="preserve">HRANLJIVI BUJON </t>
    </r>
    <r>
      <rPr>
        <sz val="11"/>
        <color indexed="8"/>
        <rFont val="Times New Roman"/>
        <family val="1"/>
      </rPr>
      <t xml:space="preserve">                                                              Sastav na 1l podloge:                                                               kazein hidrolizat 10g                                                                natrijum sulfit 0,5g                                                                   gvozdje (III) - citrat 0,5g                                                            agar 15g</t>
    </r>
  </si>
  <si>
    <t xml:space="preserve">Mycoplasma Transport </t>
  </si>
  <si>
    <t>A.F Genital system</t>
  </si>
  <si>
    <t>Mycoplasma system plus</t>
  </si>
  <si>
    <t>Salmonella Shigella Agar</t>
  </si>
  <si>
    <t>pak 500g</t>
  </si>
  <si>
    <t>A.F. REAGENITAL-OXIDASA</t>
  </si>
  <si>
    <t>pak</t>
  </si>
  <si>
    <t>Ampicillin AM-10</t>
  </si>
  <si>
    <t xml:space="preserve">Amoxicilillin/Clav. Acid </t>
  </si>
  <si>
    <t>Cephalexin CN-30</t>
  </si>
  <si>
    <t>Gentamicin GM-10</t>
  </si>
  <si>
    <t>Nitrofurantoin F/M-300</t>
  </si>
  <si>
    <t>Ciprofloxacin CIP-5</t>
  </si>
  <si>
    <t>Pipemidic Acid PI-20</t>
  </si>
  <si>
    <t>Sulfamethoxazole with Trim.</t>
  </si>
  <si>
    <t>Piperacillin/Taz</t>
  </si>
  <si>
    <t>Cefotaxime CTX-30</t>
  </si>
  <si>
    <t>Tetracycline TE-30</t>
  </si>
  <si>
    <t xml:space="preserve">Chloramphenicol C-30 </t>
  </si>
  <si>
    <t xml:space="preserve">pak 50/1 </t>
  </si>
  <si>
    <t>Amikacin AM-30</t>
  </si>
  <si>
    <t>Ceftazidime CAZ-30</t>
  </si>
  <si>
    <t>Neomycin N-30</t>
  </si>
  <si>
    <t>Cefixim CFM-5</t>
  </si>
  <si>
    <t>Ceftriaxone CRO-30</t>
  </si>
  <si>
    <t>Ceftibuten</t>
  </si>
  <si>
    <t>Ofloxacin OFX-5</t>
  </si>
  <si>
    <t xml:space="preserve">Tributyrin </t>
  </si>
  <si>
    <t>pak 25/1</t>
  </si>
  <si>
    <t>TAXO-Bacitracin</t>
  </si>
  <si>
    <t>Novobiocin NB-5</t>
  </si>
  <si>
    <t>Cefoxitin FOX-30</t>
  </si>
  <si>
    <t>Erytromycin E-15</t>
  </si>
  <si>
    <t>Optohin</t>
  </si>
  <si>
    <r>
      <t>Inokulacioni Štapić (EZA) 1</t>
    </r>
    <r>
      <rPr>
        <sz val="11"/>
        <color indexed="8"/>
        <rFont val="Calibri"/>
        <family val="2"/>
      </rPr>
      <t>μl sterilan  PVC</t>
    </r>
  </si>
  <si>
    <r>
      <t>Inokulacioni štapić (EZA) 10</t>
    </r>
    <r>
      <rPr>
        <sz val="11"/>
        <color indexed="8"/>
        <rFont val="Calibri"/>
        <family val="2"/>
      </rPr>
      <t>μl sterilan PVC</t>
    </r>
  </si>
  <si>
    <t>Petrijeva posuda 090, sterilna PVC</t>
  </si>
  <si>
    <t>Komplet za bris, sterilan PVC</t>
  </si>
  <si>
    <t>Uretralni bris, sterilan PVC</t>
  </si>
  <si>
    <t>2. У партији 9 Mycoplasma system plus подразумева тестиве за израду антибиограма за позитивне микоплазме.</t>
  </si>
  <si>
    <t>Понуђач</t>
  </si>
  <si>
    <t>Dom zdravlja "dr Milorad - Mika Pavlović"</t>
  </si>
  <si>
    <t>Srpskocrkvena 5</t>
  </si>
  <si>
    <t>22320 Inđija</t>
  </si>
  <si>
    <t>Tel: 022/561-282</t>
  </si>
  <si>
    <t>Fax: 022/510-035</t>
  </si>
  <si>
    <t>web:</t>
  </si>
  <si>
    <t>www.dzindjija.rs</t>
  </si>
  <si>
    <t>Naziv ponuđača:</t>
  </si>
  <si>
    <t>PIB:</t>
  </si>
  <si>
    <t>MB:</t>
  </si>
  <si>
    <t xml:space="preserve">PARTIJA 1 </t>
  </si>
  <si>
    <t>Ukupan iznos ponude bez PDV-a</t>
  </si>
  <si>
    <t>Ukupan iznos ponude sa PDV-om</t>
  </si>
  <si>
    <t>PARTIJA 2</t>
  </si>
  <si>
    <t>PARTIJA 3</t>
  </si>
  <si>
    <t>PARTIJA 4</t>
  </si>
  <si>
    <t>PARTIJA 5</t>
  </si>
  <si>
    <t>PARTIJA 6</t>
  </si>
  <si>
    <t>PARTIJA 7</t>
  </si>
  <si>
    <t>Ukupan iznos ponuda za sve ponuđene partije bez PDV-a</t>
  </si>
  <si>
    <t>Ukupan iznos ponud za sve ponuđene partije sa PDV-om</t>
  </si>
  <si>
    <t xml:space="preserve">Napomena: Obavezno uneti podatak Naziv ponuđača, PIB i MB u okviru ovog sheet-a, polja ukupan iznos bez PDV-a i Ukupan iznos sa PDV-om, kao i Ukupan iznos PDV-a se automatski preračunavaju na osnovu  vaših unetih podataka u sheet-u tech.spec i nije ih moguće direktno menjati. </t>
  </si>
  <si>
    <t>Датум:</t>
  </si>
  <si>
    <t>М.П.</t>
  </si>
  <si>
    <t>PARTIJA 8</t>
  </si>
  <si>
    <t>PARTIJA 9</t>
  </si>
  <si>
    <t>PARTIJA 10</t>
  </si>
  <si>
    <t>PARTIJA 11</t>
  </si>
  <si>
    <t>Tehnička specifikacija- Prilog br.1  za JNMV  broj 2/2014</t>
  </si>
  <si>
    <r>
      <rPr>
        <b/>
        <sz val="11"/>
        <color indexed="8"/>
        <rFont val="Times New Roman"/>
        <family val="1"/>
      </rPr>
      <t xml:space="preserve">MAC CONKEY SORBITOL AGAR SA SUPLEMENTOM KALIJUMTELLURITE-CEFIXIME             </t>
    </r>
    <r>
      <rPr>
        <sz val="11"/>
        <color indexed="8"/>
        <rFont val="Times New Roman"/>
        <family val="1"/>
      </rPr>
      <t xml:space="preserve">                                                Sasvat na 1l gotove podloge&gt;                                                     pepton 20g                                                                             sorbitol 10g                                                                              zucna so 1,5g                                                                          natrijum hlorid 5g                                                                             agar 15g                                                                                  neutral crveno 0,03g                                                                    kristal violet 0,001g </t>
    </r>
  </si>
  <si>
    <t xml:space="preserve">Напомене:1.Врсте и количине предметних добара у Техничкој спецификацији,  дате су оквирно с тим што наручилац задржава право одступања од истих(  ± 15%). </t>
  </si>
  <si>
    <t>3.За партију 10 неопходно је да испуњавају следеће услове: неопходно је да се поступак извођења теста до интерпретације врши у складу са препорукама CLSI стандарда ( усвојени стандард) и EUCAST стандард.</t>
  </si>
  <si>
    <t>У ____________  Датум:</t>
  </si>
  <si>
    <t>Ponuđač</t>
  </si>
  <si>
    <t>Rok isporuke</t>
  </si>
  <si>
    <t>Šifra</t>
  </si>
  <si>
    <t>Dana</t>
  </si>
  <si>
    <r>
      <rPr>
        <b/>
        <sz val="11"/>
        <color indexed="8"/>
        <rFont val="Times New Roman"/>
        <family val="1"/>
      </rPr>
      <t xml:space="preserve">ENDO AGAR </t>
    </r>
    <r>
      <rPr>
        <sz val="11"/>
        <color indexed="8"/>
        <rFont val="Times New Roman"/>
        <family val="1"/>
      </rPr>
      <t xml:space="preserve">                                                                   Sastav na 1 l gotove podloge:                                              pepton 10g,                                                                      laktoza 10g,                                                                       kalijum fosfat 3,5g,                                                             natrijum sulfit 2,5g,                                                                          agar 15g,                                                                         dijamant fuksin 0,4g</t>
    </r>
  </si>
  <si>
    <r>
      <rPr>
        <b/>
        <sz val="11"/>
        <color indexed="8"/>
        <rFont val="Times New Roman"/>
        <family val="1"/>
      </rPr>
      <t>SABOURAUD MALTOZNI AGAR</t>
    </r>
    <r>
      <rPr>
        <sz val="11"/>
        <color indexed="8"/>
        <rFont val="Times New Roman"/>
        <family val="1"/>
      </rPr>
      <t xml:space="preserve">                                     Sastav na 1l gotove podloge:                                              enzimski digestirano sojino brasno 10gž                                  glukoza 10g                                                                           fenol red 0,2g                                                                           agar 15-20g</t>
    </r>
  </si>
  <si>
    <r>
      <rPr>
        <b/>
        <sz val="11"/>
        <color indexed="8"/>
        <rFont val="Times New Roman"/>
        <family val="1"/>
      </rPr>
      <t>BAZA ZA KRVNI AGAR</t>
    </r>
    <r>
      <rPr>
        <sz val="11"/>
        <color indexed="8"/>
        <rFont val="Times New Roman"/>
        <family val="1"/>
      </rPr>
      <t xml:space="preserve">                                                     Sastav na 1l gotove podloge:                                                                                   triptozni pepton 20,0gr.                                                        ekstrat kvasca 3gr                                                               natrijum-hlorid 5gr.                                                                 agar 15gr                                                       </t>
    </r>
  </si>
  <si>
    <t>Potrošni materijal za mikrobiološku dijagnostiku</t>
  </si>
  <si>
    <t>Proizvođač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</si>
</sst>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\ &quot;Din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.5"/>
      <name val="MS Sans Serif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u val="single"/>
      <sz val="12"/>
      <color theme="1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0" fillId="0" borderId="10" xfId="0" applyFont="1" applyBorder="1" applyAlignment="1">
      <alignment/>
    </xf>
    <xf numFmtId="3" fontId="51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 vertical="center"/>
    </xf>
    <xf numFmtId="3" fontId="51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2" fillId="0" borderId="0" xfId="0" applyFont="1" applyAlignment="1">
      <alignment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/>
    </xf>
    <xf numFmtId="3" fontId="51" fillId="33" borderId="10" xfId="0" applyNumberFormat="1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56" applyFont="1" applyFill="1">
      <alignment/>
      <protection/>
    </xf>
    <xf numFmtId="0" fontId="5" fillId="0" borderId="0" xfId="56" applyFill="1">
      <alignment/>
      <protection/>
    </xf>
    <xf numFmtId="0" fontId="53" fillId="0" borderId="0" xfId="52" applyFont="1" applyFill="1" applyAlignment="1" applyProtection="1">
      <alignment/>
      <protection/>
    </xf>
    <xf numFmtId="0" fontId="8" fillId="0" borderId="10" xfId="56" applyFont="1" applyFill="1" applyBorder="1" applyProtection="1">
      <alignment/>
      <protection locked="0"/>
    </xf>
    <xf numFmtId="1" fontId="8" fillId="0" borderId="10" xfId="56" applyNumberFormat="1" applyFont="1" applyFill="1" applyBorder="1" applyProtection="1">
      <alignment/>
      <protection locked="0"/>
    </xf>
    <xf numFmtId="49" fontId="8" fillId="0" borderId="10" xfId="56" applyNumberFormat="1" applyFont="1" applyFill="1" applyBorder="1" applyAlignment="1" applyProtection="1">
      <alignment horizontal="right"/>
      <protection locked="0"/>
    </xf>
    <xf numFmtId="172" fontId="8" fillId="33" borderId="12" xfId="56" applyNumberFormat="1" applyFont="1" applyFill="1" applyBorder="1" applyAlignment="1">
      <alignment vertical="center"/>
      <protection/>
    </xf>
    <xf numFmtId="172" fontId="8" fillId="33" borderId="13" xfId="56" applyNumberFormat="1" applyFont="1" applyFill="1" applyBorder="1" applyAlignment="1">
      <alignment vertical="center"/>
      <protection/>
    </xf>
    <xf numFmtId="172" fontId="8" fillId="0" borderId="12" xfId="56" applyNumberFormat="1" applyFont="1" applyFill="1" applyBorder="1" applyAlignment="1">
      <alignment vertical="center"/>
      <protection/>
    </xf>
    <xf numFmtId="172" fontId="8" fillId="0" borderId="13" xfId="56" applyNumberFormat="1" applyFont="1" applyFill="1" applyBorder="1" applyAlignment="1">
      <alignment vertical="center"/>
      <protection/>
    </xf>
    <xf numFmtId="0" fontId="5" fillId="0" borderId="0" xfId="56" applyFill="1" applyAlignment="1">
      <alignment vertical="center"/>
      <protection/>
    </xf>
    <xf numFmtId="172" fontId="8" fillId="33" borderId="14" xfId="56" applyNumberFormat="1" applyFont="1" applyFill="1" applyBorder="1" applyAlignment="1">
      <alignment vertical="center"/>
      <protection/>
    </xf>
    <xf numFmtId="0" fontId="6" fillId="0" borderId="0" xfId="56" applyFont="1" applyFill="1" applyProtection="1">
      <alignment/>
      <protection locked="0"/>
    </xf>
    <xf numFmtId="14" fontId="10" fillId="0" borderId="11" xfId="56" applyNumberFormat="1" applyFont="1" applyFill="1" applyBorder="1" applyProtection="1">
      <alignment/>
      <protection locked="0"/>
    </xf>
    <xf numFmtId="2" fontId="6" fillId="0" borderId="0" xfId="56" applyNumberFormat="1" applyFont="1" applyFill="1" applyAlignment="1">
      <alignment horizontal="right"/>
      <protection/>
    </xf>
    <xf numFmtId="9" fontId="6" fillId="0" borderId="0" xfId="60" applyFont="1" applyFill="1" applyAlignment="1">
      <alignment horizontal="center" vertical="center"/>
    </xf>
    <xf numFmtId="2" fontId="6" fillId="0" borderId="0" xfId="56" applyNumberFormat="1" applyFont="1" applyFill="1" applyAlignment="1" applyProtection="1">
      <alignment horizontal="right"/>
      <protection locked="0"/>
    </xf>
    <xf numFmtId="172" fontId="8" fillId="0" borderId="14" xfId="56" applyNumberFormat="1" applyFont="1" applyFill="1" applyBorder="1" applyAlignment="1">
      <alignment vertical="center"/>
      <protection/>
    </xf>
    <xf numFmtId="0" fontId="9" fillId="34" borderId="10" xfId="56" applyFont="1" applyFill="1" applyBorder="1" applyAlignment="1">
      <alignment horizontal="center" vertical="center" textRotation="90" wrapText="1"/>
      <protection/>
    </xf>
    <xf numFmtId="172" fontId="7" fillId="34" borderId="10" xfId="56" applyNumberFormat="1" applyFont="1" applyFill="1" applyBorder="1" applyAlignment="1">
      <alignment vertical="center"/>
      <protection/>
    </xf>
    <xf numFmtId="0" fontId="7" fillId="0" borderId="0" xfId="56" applyFont="1" applyFill="1" applyAlignment="1">
      <alignment/>
      <protection/>
    </xf>
    <xf numFmtId="0" fontId="8" fillId="0" borderId="0" xfId="56" applyFont="1" applyFill="1" applyAlignment="1">
      <alignment vertical="center" wrapText="1"/>
      <protection/>
    </xf>
    <xf numFmtId="0" fontId="5" fillId="0" borderId="0" xfId="56" applyFill="1" applyBorder="1">
      <alignment/>
      <protection/>
    </xf>
    <xf numFmtId="9" fontId="6" fillId="0" borderId="0" xfId="60" applyFont="1" applyFill="1" applyBorder="1" applyAlignment="1" applyProtection="1">
      <alignment horizontal="center" vertical="center"/>
      <protection locked="0"/>
    </xf>
    <xf numFmtId="0" fontId="8" fillId="0" borderId="0" xfId="56" applyFont="1" applyFill="1" applyBorder="1" applyAlignment="1">
      <alignment vertical="center" wrapText="1"/>
      <protection/>
    </xf>
    <xf numFmtId="9" fontId="50" fillId="33" borderId="10" xfId="59" applyFont="1" applyFill="1" applyBorder="1" applyAlignment="1">
      <alignment horizontal="center"/>
    </xf>
    <xf numFmtId="9" fontId="50" fillId="0" borderId="10" xfId="59" applyFont="1" applyFill="1" applyBorder="1" applyAlignment="1">
      <alignment horizontal="center"/>
    </xf>
    <xf numFmtId="4" fontId="50" fillId="33" borderId="10" xfId="0" applyNumberFormat="1" applyFont="1" applyFill="1" applyBorder="1" applyAlignment="1" applyProtection="1">
      <alignment/>
      <protection locked="0"/>
    </xf>
    <xf numFmtId="4" fontId="50" fillId="0" borderId="10" xfId="0" applyNumberFormat="1" applyFont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 locked="0"/>
    </xf>
    <xf numFmtId="4" fontId="50" fillId="0" borderId="10" xfId="0" applyNumberFormat="1" applyFont="1" applyBorder="1" applyAlignment="1" applyProtection="1">
      <alignment vertical="center"/>
      <protection locked="0"/>
    </xf>
    <xf numFmtId="4" fontId="50" fillId="0" borderId="10" xfId="0" applyNumberFormat="1" applyFont="1" applyBorder="1" applyAlignment="1" applyProtection="1">
      <alignment horizontal="center" vertical="center"/>
      <protection locked="0"/>
    </xf>
    <xf numFmtId="4" fontId="50" fillId="0" borderId="10" xfId="0" applyNumberFormat="1" applyFont="1" applyFill="1" applyBorder="1" applyAlignment="1" applyProtection="1">
      <alignment vertical="center"/>
      <protection locked="0"/>
    </xf>
    <xf numFmtId="0" fontId="5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8" fillId="0" borderId="15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50" fillId="33" borderId="16" xfId="0" applyFon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3" fontId="51" fillId="33" borderId="17" xfId="0" applyNumberFormat="1" applyFont="1" applyFill="1" applyBorder="1" applyAlignment="1">
      <alignment horizontal="center"/>
    </xf>
    <xf numFmtId="4" fontId="0" fillId="33" borderId="17" xfId="0" applyNumberFormat="1" applyFill="1" applyBorder="1" applyAlignment="1" applyProtection="1">
      <alignment/>
      <protection locked="0"/>
    </xf>
    <xf numFmtId="4" fontId="50" fillId="33" borderId="17" xfId="0" applyNumberFormat="1" applyFont="1" applyFill="1" applyBorder="1" applyAlignment="1">
      <alignment/>
    </xf>
    <xf numFmtId="9" fontId="50" fillId="33" borderId="17" xfId="59" applyFont="1" applyFill="1" applyBorder="1" applyAlignment="1">
      <alignment horizontal="center"/>
    </xf>
    <xf numFmtId="0" fontId="55" fillId="0" borderId="18" xfId="0" applyNumberFormat="1" applyFont="1" applyBorder="1" applyAlignment="1">
      <alignment horizontal="center" vertical="center" wrapText="1"/>
    </xf>
    <xf numFmtId="0" fontId="55" fillId="0" borderId="19" xfId="0" applyNumberFormat="1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4" fontId="50" fillId="33" borderId="1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 applyProtection="1">
      <alignment horizontal="center" vertical="center"/>
      <protection/>
    </xf>
    <xf numFmtId="4" fontId="50" fillId="33" borderId="17" xfId="0" applyNumberFormat="1" applyFont="1" applyFill="1" applyBorder="1" applyAlignment="1">
      <alignment horizontal="center" vertical="center"/>
    </xf>
    <xf numFmtId="0" fontId="0" fillId="33" borderId="13" xfId="0" applyFill="1" applyBorder="1" applyAlignment="1" applyProtection="1">
      <alignment horizontal="center" vertical="center"/>
      <protection/>
    </xf>
    <xf numFmtId="0" fontId="8" fillId="0" borderId="21" xfId="56" applyFont="1" applyFill="1" applyBorder="1" applyAlignment="1">
      <alignment horizontal="center" vertical="center" wrapText="1"/>
      <protection/>
    </xf>
    <xf numFmtId="0" fontId="8" fillId="0" borderId="22" xfId="56" applyFont="1" applyFill="1" applyBorder="1" applyAlignment="1">
      <alignment horizontal="center" vertical="center" wrapText="1"/>
      <protection/>
    </xf>
    <xf numFmtId="0" fontId="8" fillId="0" borderId="23" xfId="56" applyFont="1" applyFill="1" applyBorder="1" applyAlignment="1">
      <alignment horizontal="center" vertical="center" wrapText="1"/>
      <protection/>
    </xf>
    <xf numFmtId="0" fontId="8" fillId="0" borderId="24" xfId="56" applyFont="1" applyFill="1" applyBorder="1" applyAlignment="1">
      <alignment horizontal="center" vertical="center" wrapText="1"/>
      <protection/>
    </xf>
    <xf numFmtId="0" fontId="9" fillId="33" borderId="10" xfId="56" applyFont="1" applyFill="1" applyBorder="1" applyAlignment="1">
      <alignment horizontal="left" vertical="center" textRotation="30" wrapText="1"/>
      <protection/>
    </xf>
    <xf numFmtId="0" fontId="9" fillId="33" borderId="24" xfId="56" applyFont="1" applyFill="1" applyBorder="1" applyAlignment="1">
      <alignment horizontal="left" vertical="center" textRotation="30" wrapText="1"/>
      <protection/>
    </xf>
    <xf numFmtId="0" fontId="8" fillId="33" borderId="21" xfId="56" applyFont="1" applyFill="1" applyBorder="1" applyAlignment="1">
      <alignment horizontal="center" vertical="center" wrapText="1"/>
      <protection/>
    </xf>
    <xf numFmtId="0" fontId="8" fillId="33" borderId="22" xfId="56" applyFont="1" applyFill="1" applyBorder="1" applyAlignment="1">
      <alignment horizontal="center" vertical="center" wrapText="1"/>
      <protection/>
    </xf>
    <xf numFmtId="0" fontId="8" fillId="33" borderId="23" xfId="56" applyFont="1" applyFill="1" applyBorder="1" applyAlignment="1">
      <alignment horizontal="center" vertical="center" wrapText="1"/>
      <protection/>
    </xf>
    <xf numFmtId="0" fontId="8" fillId="33" borderId="24" xfId="56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left" vertical="top" wrapText="1"/>
      <protection/>
    </xf>
    <xf numFmtId="0" fontId="7" fillId="34" borderId="10" xfId="56" applyFont="1" applyFill="1" applyBorder="1" applyAlignment="1">
      <alignment horizontal="center" vertical="center" wrapText="1"/>
      <protection/>
    </xf>
    <xf numFmtId="0" fontId="9" fillId="0" borderId="10" xfId="56" applyFont="1" applyFill="1" applyBorder="1" applyAlignment="1">
      <alignment horizontal="left" vertical="center" textRotation="30" wrapText="1"/>
      <protection/>
    </xf>
    <xf numFmtId="0" fontId="9" fillId="0" borderId="24" xfId="56" applyFont="1" applyFill="1" applyBorder="1" applyAlignment="1">
      <alignment horizontal="left" vertical="center" textRotation="30" wrapText="1"/>
      <protection/>
    </xf>
    <xf numFmtId="0" fontId="8" fillId="0" borderId="25" xfId="56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33" borderId="25" xfId="56" applyFont="1" applyFill="1" applyBorder="1" applyAlignment="1">
      <alignment horizontal="center" vertical="center" wrapText="1"/>
      <protection/>
    </xf>
    <xf numFmtId="0" fontId="8" fillId="33" borderId="17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50" fillId="33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zindjija.r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9">
      <selection activeCell="C38" sqref="C38"/>
    </sheetView>
  </sheetViews>
  <sheetFormatPr defaultColWidth="19.8515625" defaultRowHeight="15"/>
  <cols>
    <col min="1" max="1" width="15.00390625" style="27" customWidth="1"/>
    <col min="2" max="3" width="19.8515625" style="27" customWidth="1"/>
    <col min="4" max="4" width="24.28125" style="27" customWidth="1"/>
    <col min="5" max="16384" width="19.8515625" style="27" customWidth="1"/>
  </cols>
  <sheetData>
    <row r="1" spans="1:2" ht="15.75">
      <c r="A1" s="26" t="s">
        <v>89</v>
      </c>
      <c r="B1" s="26"/>
    </row>
    <row r="2" spans="1:2" ht="15.75">
      <c r="A2" s="26" t="s">
        <v>90</v>
      </c>
      <c r="B2" s="26"/>
    </row>
    <row r="3" spans="1:2" ht="15.75">
      <c r="A3" s="26" t="s">
        <v>91</v>
      </c>
      <c r="B3" s="26"/>
    </row>
    <row r="4" spans="1:2" ht="15.75">
      <c r="A4" s="26" t="s">
        <v>92</v>
      </c>
      <c r="B4" s="26"/>
    </row>
    <row r="5" spans="1:2" ht="15.75">
      <c r="A5" s="26" t="s">
        <v>93</v>
      </c>
      <c r="B5" s="26"/>
    </row>
    <row r="6" spans="1:2" ht="15.75">
      <c r="A6" s="26" t="s">
        <v>94</v>
      </c>
      <c r="B6" s="28" t="s">
        <v>95</v>
      </c>
    </row>
    <row r="7" spans="1:5" ht="18.75">
      <c r="A7" s="103" t="s">
        <v>117</v>
      </c>
      <c r="B7" s="103"/>
      <c r="C7" s="103"/>
      <c r="D7" s="103"/>
      <c r="E7" s="46"/>
    </row>
    <row r="8" ht="6" customHeight="1"/>
    <row r="9" spans="2:4" ht="15.75">
      <c r="B9" s="102" t="s">
        <v>96</v>
      </c>
      <c r="C9" s="102"/>
      <c r="D9" s="29"/>
    </row>
    <row r="10" spans="2:4" ht="15.75">
      <c r="B10" s="102" t="s">
        <v>97</v>
      </c>
      <c r="C10" s="102"/>
      <c r="D10" s="30"/>
    </row>
    <row r="11" spans="2:4" ht="15.75">
      <c r="B11" s="102" t="s">
        <v>98</v>
      </c>
      <c r="C11" s="102"/>
      <c r="D11" s="31"/>
    </row>
    <row r="12" ht="8.25" customHeight="1" thickBot="1"/>
    <row r="13" spans="1:4" ht="15.75">
      <c r="A13" s="88" t="s">
        <v>99</v>
      </c>
      <c r="B13" s="90" t="s">
        <v>100</v>
      </c>
      <c r="C13" s="91"/>
      <c r="D13" s="32">
        <f>SUM('Teh Spec'!G2:G5)</f>
        <v>0</v>
      </c>
    </row>
    <row r="14" spans="1:4" ht="16.5" thickBot="1">
      <c r="A14" s="88"/>
      <c r="B14" s="100" t="s">
        <v>101</v>
      </c>
      <c r="C14" s="101"/>
      <c r="D14" s="33">
        <f>SUM('Teh Spec'!I2:I5)</f>
        <v>0</v>
      </c>
    </row>
    <row r="15" spans="1:4" ht="15.75">
      <c r="A15" s="96" t="s">
        <v>102</v>
      </c>
      <c r="B15" s="84" t="s">
        <v>100</v>
      </c>
      <c r="C15" s="85"/>
      <c r="D15" s="34">
        <f>SUM('Teh Spec'!G6:G10)</f>
        <v>0</v>
      </c>
    </row>
    <row r="16" spans="1:4" s="36" customFormat="1" ht="16.5" thickBot="1">
      <c r="A16" s="96"/>
      <c r="B16" s="98" t="s">
        <v>101</v>
      </c>
      <c r="C16" s="99"/>
      <c r="D16" s="35">
        <f>SUM('Teh Spec'!I6:I10)</f>
        <v>0</v>
      </c>
    </row>
    <row r="17" spans="1:4" s="36" customFormat="1" ht="15.75">
      <c r="A17" s="88" t="s">
        <v>103</v>
      </c>
      <c r="B17" s="90" t="s">
        <v>100</v>
      </c>
      <c r="C17" s="91"/>
      <c r="D17" s="32">
        <f>SUM('Teh Spec'!G11:G12)</f>
        <v>0</v>
      </c>
    </row>
    <row r="18" spans="1:4" s="36" customFormat="1" ht="16.5" thickBot="1">
      <c r="A18" s="88"/>
      <c r="B18" s="100" t="s">
        <v>101</v>
      </c>
      <c r="C18" s="101"/>
      <c r="D18" s="33">
        <f>SUM('Teh Spec'!I11:I12)</f>
        <v>0</v>
      </c>
    </row>
    <row r="19" spans="1:4" s="36" customFormat="1" ht="15.75">
      <c r="A19" s="96" t="s">
        <v>104</v>
      </c>
      <c r="B19" s="84" t="s">
        <v>100</v>
      </c>
      <c r="C19" s="85"/>
      <c r="D19" s="34">
        <f>SUM('Teh Spec'!G13:G15)</f>
        <v>0</v>
      </c>
    </row>
    <row r="20" spans="1:4" s="36" customFormat="1" ht="16.5" thickBot="1">
      <c r="A20" s="96"/>
      <c r="B20" s="98" t="s">
        <v>101</v>
      </c>
      <c r="C20" s="99"/>
      <c r="D20" s="35">
        <f>SUM('Teh Spec'!I13:I15)</f>
        <v>0</v>
      </c>
    </row>
    <row r="21" spans="1:4" s="36" customFormat="1" ht="15.75">
      <c r="A21" s="88" t="s">
        <v>105</v>
      </c>
      <c r="B21" s="90" t="s">
        <v>100</v>
      </c>
      <c r="C21" s="91"/>
      <c r="D21" s="32">
        <f>SUM('Teh Spec'!G16:G20)</f>
        <v>0</v>
      </c>
    </row>
    <row r="22" spans="1:4" s="36" customFormat="1" ht="16.5" thickBot="1">
      <c r="A22" s="88"/>
      <c r="B22" s="100" t="s">
        <v>101</v>
      </c>
      <c r="C22" s="101"/>
      <c r="D22" s="33">
        <f>SUM('Teh Spec'!I16:I20)</f>
        <v>0</v>
      </c>
    </row>
    <row r="23" spans="1:4" s="36" customFormat="1" ht="15.75">
      <c r="A23" s="96" t="s">
        <v>106</v>
      </c>
      <c r="B23" s="84" t="s">
        <v>100</v>
      </c>
      <c r="C23" s="85"/>
      <c r="D23" s="34">
        <f>SUM('Teh Spec'!G21:G23)</f>
        <v>0</v>
      </c>
    </row>
    <row r="24" spans="1:4" s="36" customFormat="1" ht="16.5" thickBot="1">
      <c r="A24" s="96"/>
      <c r="B24" s="98" t="s">
        <v>101</v>
      </c>
      <c r="C24" s="99"/>
      <c r="D24" s="35">
        <f>SUM('Teh Spec'!I21:I23)</f>
        <v>0</v>
      </c>
    </row>
    <row r="25" spans="1:4" s="36" customFormat="1" ht="15.75">
      <c r="A25" s="88" t="s">
        <v>107</v>
      </c>
      <c r="B25" s="90" t="s">
        <v>100</v>
      </c>
      <c r="C25" s="91"/>
      <c r="D25" s="32">
        <f>SUM('Teh Spec'!G24)</f>
        <v>0</v>
      </c>
    </row>
    <row r="26" spans="1:4" s="36" customFormat="1" ht="16.5" thickBot="1">
      <c r="A26" s="89"/>
      <c r="B26" s="92" t="s">
        <v>101</v>
      </c>
      <c r="C26" s="93"/>
      <c r="D26" s="37">
        <f>'Teh Spec'!I24</f>
        <v>0</v>
      </c>
    </row>
    <row r="27" spans="1:4" s="36" customFormat="1" ht="15.75">
      <c r="A27" s="96" t="s">
        <v>113</v>
      </c>
      <c r="B27" s="84" t="s">
        <v>100</v>
      </c>
      <c r="C27" s="85"/>
      <c r="D27" s="34">
        <f>SUM('Teh Spec'!G25:G34)</f>
        <v>0</v>
      </c>
    </row>
    <row r="28" spans="1:4" s="36" customFormat="1" ht="16.5" thickBot="1">
      <c r="A28" s="97"/>
      <c r="B28" s="86" t="s">
        <v>101</v>
      </c>
      <c r="C28" s="87"/>
      <c r="D28" s="43">
        <f>SUM('Teh Spec'!I25:I34)</f>
        <v>0</v>
      </c>
    </row>
    <row r="29" spans="1:4" s="36" customFormat="1" ht="15.75">
      <c r="A29" s="88" t="s">
        <v>114</v>
      </c>
      <c r="B29" s="90" t="s">
        <v>100</v>
      </c>
      <c r="C29" s="91"/>
      <c r="D29" s="32">
        <f>SUM('Teh Spec'!G35:G39)</f>
        <v>0</v>
      </c>
    </row>
    <row r="30" spans="1:4" s="36" customFormat="1" ht="16.5" thickBot="1">
      <c r="A30" s="89"/>
      <c r="B30" s="92" t="s">
        <v>101</v>
      </c>
      <c r="C30" s="93"/>
      <c r="D30" s="37">
        <f>SUM('Teh Spec'!I35:I39)</f>
        <v>0</v>
      </c>
    </row>
    <row r="31" spans="1:4" s="36" customFormat="1" ht="15.75">
      <c r="A31" s="96" t="s">
        <v>115</v>
      </c>
      <c r="B31" s="84" t="s">
        <v>100</v>
      </c>
      <c r="C31" s="85"/>
      <c r="D31" s="34">
        <f>SUM('Teh Spec'!G40:G64)</f>
        <v>0</v>
      </c>
    </row>
    <row r="32" spans="1:4" s="36" customFormat="1" ht="16.5" thickBot="1">
      <c r="A32" s="97"/>
      <c r="B32" s="86" t="s">
        <v>101</v>
      </c>
      <c r="C32" s="87"/>
      <c r="D32" s="43">
        <f>SUM('Teh Spec'!I40:I64)</f>
        <v>0</v>
      </c>
    </row>
    <row r="33" spans="1:4" s="36" customFormat="1" ht="17.25" customHeight="1">
      <c r="A33" s="88" t="s">
        <v>116</v>
      </c>
      <c r="B33" s="90" t="s">
        <v>100</v>
      </c>
      <c r="C33" s="91"/>
      <c r="D33" s="32">
        <f>SUM('Teh Spec'!G65:G69)</f>
        <v>0</v>
      </c>
    </row>
    <row r="34" spans="1:4" s="36" customFormat="1" ht="15.75">
      <c r="A34" s="89"/>
      <c r="B34" s="92" t="s">
        <v>101</v>
      </c>
      <c r="C34" s="93"/>
      <c r="D34" s="37">
        <f>SUM('Teh Spec'!I65:I69)</f>
        <v>0</v>
      </c>
    </row>
    <row r="35" spans="1:4" s="36" customFormat="1" ht="20.25" customHeight="1">
      <c r="A35" s="44"/>
      <c r="B35" s="95" t="s">
        <v>108</v>
      </c>
      <c r="C35" s="95"/>
      <c r="D35" s="45">
        <f>SUM(D13,D15,D17,D19,D21,D23,D25,D27,D29,D31,D33)</f>
        <v>0</v>
      </c>
    </row>
    <row r="36" spans="1:4" s="36" customFormat="1" ht="21" customHeight="1">
      <c r="A36" s="44"/>
      <c r="B36" s="95" t="s">
        <v>109</v>
      </c>
      <c r="C36" s="95"/>
      <c r="D36" s="45">
        <f>SUM(D14,D16,D18,D20,D22,D24,D26,D28,D30,D32,D34)</f>
        <v>0</v>
      </c>
    </row>
    <row r="37" spans="2:5" ht="12.75" customHeight="1">
      <c r="B37" s="64"/>
      <c r="C37" s="64"/>
      <c r="D37" s="64"/>
      <c r="E37" s="47"/>
    </row>
    <row r="38" spans="1:5" ht="15.75">
      <c r="A38" s="65" t="s">
        <v>123</v>
      </c>
      <c r="B38" s="65"/>
      <c r="C38" s="65" t="s">
        <v>125</v>
      </c>
      <c r="D38" s="50"/>
      <c r="E38" s="47"/>
    </row>
    <row r="39" spans="1:5" ht="12.75" customHeight="1">
      <c r="A39" s="50"/>
      <c r="B39" s="50"/>
      <c r="C39" s="50"/>
      <c r="D39" s="50"/>
      <c r="E39" s="47"/>
    </row>
    <row r="40" spans="1:7" ht="12.75" customHeight="1">
      <c r="A40" s="94" t="s">
        <v>110</v>
      </c>
      <c r="B40" s="94"/>
      <c r="C40" s="94"/>
      <c r="D40" s="94"/>
      <c r="E40" s="94"/>
      <c r="F40" s="48"/>
      <c r="G40" s="48"/>
    </row>
    <row r="41" spans="1:7" ht="34.5" customHeight="1">
      <c r="A41" s="94"/>
      <c r="B41" s="94"/>
      <c r="C41" s="94"/>
      <c r="D41" s="94"/>
      <c r="E41" s="94"/>
      <c r="F41" s="48"/>
      <c r="G41" s="48"/>
    </row>
    <row r="42" spans="1:7" ht="12.75" customHeight="1">
      <c r="A42" s="47"/>
      <c r="B42" s="47"/>
      <c r="C42" s="47"/>
      <c r="D42" s="47"/>
      <c r="E42" s="48"/>
      <c r="F42" s="48"/>
      <c r="G42" s="48"/>
    </row>
    <row r="43" spans="1:7" ht="15.75">
      <c r="A43" s="38" t="s">
        <v>111</v>
      </c>
      <c r="B43" s="39"/>
      <c r="C43" s="40" t="s">
        <v>112</v>
      </c>
      <c r="D43" s="41" t="s">
        <v>88</v>
      </c>
      <c r="E43" s="48"/>
      <c r="F43" s="48"/>
      <c r="G43" s="48"/>
    </row>
    <row r="44" spans="2:7" ht="15.75">
      <c r="B44" s="38"/>
      <c r="C44" s="42"/>
      <c r="D44" s="42"/>
      <c r="E44" s="49"/>
      <c r="F44" s="48"/>
      <c r="G44" s="48"/>
    </row>
    <row r="45" spans="5:7" ht="12.75">
      <c r="E45" s="48"/>
      <c r="F45" s="48"/>
      <c r="G45" s="48"/>
    </row>
    <row r="46" spans="5:7" ht="12.75">
      <c r="E46" s="48"/>
      <c r="F46" s="48"/>
      <c r="G46" s="48"/>
    </row>
    <row r="47" spans="5:7" ht="12.75">
      <c r="E47" s="48"/>
      <c r="F47" s="48"/>
      <c r="G47" s="48"/>
    </row>
    <row r="48" spans="5:7" ht="12.75">
      <c r="E48" s="48"/>
      <c r="F48" s="48"/>
      <c r="G48" s="48"/>
    </row>
    <row r="49" spans="5:7" ht="12.75">
      <c r="E49" s="48"/>
      <c r="F49" s="48"/>
      <c r="G49" s="48"/>
    </row>
    <row r="50" spans="5:7" ht="12.75">
      <c r="E50" s="48"/>
      <c r="F50" s="48"/>
      <c r="G50" s="48"/>
    </row>
    <row r="51" spans="5:7" ht="12.75">
      <c r="E51" s="48"/>
      <c r="F51" s="48"/>
      <c r="G51" s="48"/>
    </row>
    <row r="52" spans="5:7" ht="12.75">
      <c r="E52" s="48"/>
      <c r="F52" s="48"/>
      <c r="G52" s="48"/>
    </row>
    <row r="53" spans="5:7" ht="12.75">
      <c r="E53" s="48"/>
      <c r="F53" s="48"/>
      <c r="G53" s="48"/>
    </row>
    <row r="54" spans="5:7" ht="12.75">
      <c r="E54" s="48"/>
      <c r="F54" s="48"/>
      <c r="G54" s="48"/>
    </row>
    <row r="55" spans="5:7" ht="12.75">
      <c r="E55" s="48"/>
      <c r="F55" s="48"/>
      <c r="G55" s="48"/>
    </row>
    <row r="56" spans="5:7" ht="12.75">
      <c r="E56" s="48"/>
      <c r="F56" s="48"/>
      <c r="G56" s="48"/>
    </row>
  </sheetData>
  <sheetProtection/>
  <mergeCells count="40">
    <mergeCell ref="A7:D7"/>
    <mergeCell ref="A15:A16"/>
    <mergeCell ref="B15:C15"/>
    <mergeCell ref="B16:C16"/>
    <mergeCell ref="A17:A18"/>
    <mergeCell ref="B17:C17"/>
    <mergeCell ref="B18:C18"/>
    <mergeCell ref="B9:C9"/>
    <mergeCell ref="B10:C10"/>
    <mergeCell ref="B11:C11"/>
    <mergeCell ref="A13:A14"/>
    <mergeCell ref="B13:C13"/>
    <mergeCell ref="B14:C14"/>
    <mergeCell ref="A19:A20"/>
    <mergeCell ref="B19:C19"/>
    <mergeCell ref="B20:C20"/>
    <mergeCell ref="A21:A22"/>
    <mergeCell ref="B21:C21"/>
    <mergeCell ref="B22:C22"/>
    <mergeCell ref="A23:A24"/>
    <mergeCell ref="B23:C23"/>
    <mergeCell ref="B24:C24"/>
    <mergeCell ref="A25:A26"/>
    <mergeCell ref="B25:C25"/>
    <mergeCell ref="B26:C26"/>
    <mergeCell ref="A27:A28"/>
    <mergeCell ref="B27:C27"/>
    <mergeCell ref="B28:C28"/>
    <mergeCell ref="A29:A30"/>
    <mergeCell ref="B29:C29"/>
    <mergeCell ref="B30:C30"/>
    <mergeCell ref="B31:C31"/>
    <mergeCell ref="B32:C32"/>
    <mergeCell ref="A33:A34"/>
    <mergeCell ref="B33:C33"/>
    <mergeCell ref="B34:C34"/>
    <mergeCell ref="A40:E41"/>
    <mergeCell ref="B35:C35"/>
    <mergeCell ref="B36:C36"/>
    <mergeCell ref="A31:A32"/>
  </mergeCells>
  <hyperlinks>
    <hyperlink ref="B6" r:id="rId1" display="www.dzindjija.rs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L2" sqref="L2:L69"/>
    </sheetView>
  </sheetViews>
  <sheetFormatPr defaultColWidth="9.140625" defaultRowHeight="15"/>
  <cols>
    <col min="1" max="1" width="3.28125" style="0" customWidth="1"/>
    <col min="2" max="2" width="0.13671875" style="0" customWidth="1"/>
    <col min="3" max="3" width="44.28125" style="0" customWidth="1"/>
    <col min="4" max="4" width="9.7109375" style="0" customWidth="1"/>
    <col min="5" max="5" width="8.00390625" style="15" customWidth="1"/>
    <col min="6" max="7" width="12.140625" style="0" customWidth="1"/>
    <col min="8" max="8" width="6.57421875" style="0" hidden="1" customWidth="1"/>
    <col min="9" max="9" width="12.00390625" style="0" customWidth="1"/>
    <col min="10" max="10" width="13.00390625" style="0" customWidth="1"/>
    <col min="11" max="12" width="11.421875" style="0" customWidth="1"/>
  </cols>
  <sheetData>
    <row r="1" spans="1:12" ht="39.75" customHeight="1">
      <c r="A1" s="73" t="s">
        <v>0</v>
      </c>
      <c r="B1" s="74" t="s">
        <v>124</v>
      </c>
      <c r="C1" s="75" t="s">
        <v>129</v>
      </c>
      <c r="D1" s="76" t="s">
        <v>1</v>
      </c>
      <c r="E1" s="75" t="s">
        <v>2</v>
      </c>
      <c r="F1" s="76" t="s">
        <v>3</v>
      </c>
      <c r="G1" s="76" t="s">
        <v>4</v>
      </c>
      <c r="H1" s="76" t="s">
        <v>5</v>
      </c>
      <c r="I1" s="76" t="s">
        <v>6</v>
      </c>
      <c r="J1" s="77" t="s">
        <v>122</v>
      </c>
      <c r="K1" s="78" t="s">
        <v>123</v>
      </c>
      <c r="L1" s="78" t="s">
        <v>130</v>
      </c>
    </row>
    <row r="2" spans="1:12" ht="30">
      <c r="A2" s="104">
        <v>1</v>
      </c>
      <c r="B2" s="59">
        <v>1</v>
      </c>
      <c r="C2" s="17" t="s">
        <v>7</v>
      </c>
      <c r="D2" s="18" t="s">
        <v>8</v>
      </c>
      <c r="E2" s="19">
        <v>5</v>
      </c>
      <c r="F2" s="53"/>
      <c r="G2" s="20">
        <f aca="true" t="shared" si="0" ref="G2:G24">+E2*F2</f>
        <v>0</v>
      </c>
      <c r="H2" s="51">
        <v>0.2</v>
      </c>
      <c r="I2" s="80">
        <f aca="true" t="shared" si="1" ref="I2:I24">+G2*1.2</f>
        <v>0</v>
      </c>
      <c r="J2" s="62">
        <f>'Ponuda zbir'!D9</f>
        <v>0</v>
      </c>
      <c r="K2" s="81">
        <f>'Ponuda zbir'!B38</f>
        <v>0</v>
      </c>
      <c r="L2" s="111"/>
    </row>
    <row r="3" spans="1:12" ht="30">
      <c r="A3" s="104"/>
      <c r="B3" s="59">
        <v>2</v>
      </c>
      <c r="C3" s="17" t="s">
        <v>9</v>
      </c>
      <c r="D3" s="18" t="s">
        <v>8</v>
      </c>
      <c r="E3" s="19">
        <v>5</v>
      </c>
      <c r="F3" s="53"/>
      <c r="G3" s="20">
        <f t="shared" si="0"/>
        <v>0</v>
      </c>
      <c r="H3" s="51">
        <v>0.2</v>
      </c>
      <c r="I3" s="80">
        <f t="shared" si="1"/>
        <v>0</v>
      </c>
      <c r="J3" s="62">
        <f>'Ponuda zbir'!D9</f>
        <v>0</v>
      </c>
      <c r="K3" s="81">
        <f>'Ponuda zbir'!B38</f>
        <v>0</v>
      </c>
      <c r="L3" s="111"/>
    </row>
    <row r="4" spans="1:12" ht="30">
      <c r="A4" s="104"/>
      <c r="B4" s="59">
        <v>3</v>
      </c>
      <c r="C4" s="17" t="s">
        <v>10</v>
      </c>
      <c r="D4" s="18" t="s">
        <v>8</v>
      </c>
      <c r="E4" s="19">
        <v>5</v>
      </c>
      <c r="F4" s="53"/>
      <c r="G4" s="20">
        <f t="shared" si="0"/>
        <v>0</v>
      </c>
      <c r="H4" s="51">
        <v>0.2</v>
      </c>
      <c r="I4" s="80">
        <f t="shared" si="1"/>
        <v>0</v>
      </c>
      <c r="J4" s="62">
        <f>'Ponuda zbir'!D9</f>
        <v>0</v>
      </c>
      <c r="K4" s="81">
        <f>'Ponuda zbir'!B38</f>
        <v>0</v>
      </c>
      <c r="L4" s="111"/>
    </row>
    <row r="5" spans="1:12" ht="30">
      <c r="A5" s="104"/>
      <c r="B5" s="59">
        <v>4</v>
      </c>
      <c r="C5" s="17" t="s">
        <v>11</v>
      </c>
      <c r="D5" s="18" t="s">
        <v>8</v>
      </c>
      <c r="E5" s="19">
        <v>5</v>
      </c>
      <c r="F5" s="53"/>
      <c r="G5" s="20">
        <f t="shared" si="0"/>
        <v>0</v>
      </c>
      <c r="H5" s="51">
        <v>0.2</v>
      </c>
      <c r="I5" s="80">
        <f t="shared" si="1"/>
        <v>0</v>
      </c>
      <c r="J5" s="62">
        <f>'Ponuda zbir'!D9</f>
        <v>0</v>
      </c>
      <c r="K5" s="81">
        <f>'Ponuda zbir'!B38</f>
        <v>0</v>
      </c>
      <c r="L5" s="111"/>
    </row>
    <row r="6" spans="1:12" ht="15">
      <c r="A6" s="107">
        <v>2</v>
      </c>
      <c r="B6" s="60">
        <v>5</v>
      </c>
      <c r="C6" s="1" t="s">
        <v>14</v>
      </c>
      <c r="D6" s="1" t="s">
        <v>15</v>
      </c>
      <c r="E6" s="2">
        <v>60</v>
      </c>
      <c r="F6" s="54"/>
      <c r="G6" s="3">
        <f t="shared" si="0"/>
        <v>0</v>
      </c>
      <c r="H6" s="52">
        <v>0.2</v>
      </c>
      <c r="I6" s="11">
        <f t="shared" si="1"/>
        <v>0</v>
      </c>
      <c r="J6" s="60">
        <f>'Ponuda zbir'!D9</f>
        <v>0</v>
      </c>
      <c r="K6" s="79">
        <f>'Ponuda zbir'!B38</f>
        <v>0</v>
      </c>
      <c r="L6" s="112"/>
    </row>
    <row r="7" spans="1:12" ht="15">
      <c r="A7" s="107"/>
      <c r="B7" s="60">
        <v>6</v>
      </c>
      <c r="C7" s="1" t="s">
        <v>16</v>
      </c>
      <c r="D7" s="1" t="s">
        <v>15</v>
      </c>
      <c r="E7" s="2">
        <v>5</v>
      </c>
      <c r="F7" s="54"/>
      <c r="G7" s="3">
        <f t="shared" si="0"/>
        <v>0</v>
      </c>
      <c r="H7" s="52">
        <v>0.2</v>
      </c>
      <c r="I7" s="11">
        <f t="shared" si="1"/>
        <v>0</v>
      </c>
      <c r="J7" s="60">
        <f>'Ponuda zbir'!D9</f>
        <v>0</v>
      </c>
      <c r="K7" s="79">
        <f>'Ponuda zbir'!B38</f>
        <v>0</v>
      </c>
      <c r="L7" s="112"/>
    </row>
    <row r="8" spans="1:12" ht="15">
      <c r="A8" s="107"/>
      <c r="B8" s="60">
        <v>7</v>
      </c>
      <c r="C8" s="1" t="s">
        <v>17</v>
      </c>
      <c r="D8" s="1" t="s">
        <v>18</v>
      </c>
      <c r="E8" s="2">
        <v>3</v>
      </c>
      <c r="F8" s="54"/>
      <c r="G8" s="3">
        <f t="shared" si="0"/>
        <v>0</v>
      </c>
      <c r="H8" s="52">
        <v>0.2</v>
      </c>
      <c r="I8" s="11">
        <f t="shared" si="1"/>
        <v>0</v>
      </c>
      <c r="J8" s="60">
        <f>'Ponuda zbir'!D9</f>
        <v>0</v>
      </c>
      <c r="K8" s="79">
        <f>'Ponuda zbir'!B38</f>
        <v>0</v>
      </c>
      <c r="L8" s="112"/>
    </row>
    <row r="9" spans="1:12" ht="15">
      <c r="A9" s="107"/>
      <c r="B9" s="60">
        <v>8</v>
      </c>
      <c r="C9" s="1" t="s">
        <v>19</v>
      </c>
      <c r="D9" s="1" t="s">
        <v>15</v>
      </c>
      <c r="E9" s="2">
        <v>5</v>
      </c>
      <c r="F9" s="54"/>
      <c r="G9" s="3">
        <f t="shared" si="0"/>
        <v>0</v>
      </c>
      <c r="H9" s="52">
        <v>0.2</v>
      </c>
      <c r="I9" s="11">
        <f t="shared" si="1"/>
        <v>0</v>
      </c>
      <c r="J9" s="60">
        <f>'Ponuda zbir'!D9</f>
        <v>0</v>
      </c>
      <c r="K9" s="79">
        <f>'Ponuda zbir'!B38</f>
        <v>0</v>
      </c>
      <c r="L9" s="112"/>
    </row>
    <row r="10" spans="1:12" ht="15">
      <c r="A10" s="107"/>
      <c r="B10" s="60">
        <v>9</v>
      </c>
      <c r="C10" s="1" t="s">
        <v>20</v>
      </c>
      <c r="D10" s="1" t="s">
        <v>21</v>
      </c>
      <c r="E10" s="2">
        <v>4</v>
      </c>
      <c r="F10" s="54"/>
      <c r="G10" s="3">
        <f t="shared" si="0"/>
        <v>0</v>
      </c>
      <c r="H10" s="52">
        <v>0.2</v>
      </c>
      <c r="I10" s="11">
        <f t="shared" si="1"/>
        <v>0</v>
      </c>
      <c r="J10" s="60">
        <f>'Ponuda zbir'!D9</f>
        <v>0</v>
      </c>
      <c r="K10" s="79">
        <f>'Ponuda zbir'!B38</f>
        <v>0</v>
      </c>
      <c r="L10" s="112"/>
    </row>
    <row r="11" spans="1:12" ht="15.75">
      <c r="A11" s="104">
        <v>3</v>
      </c>
      <c r="B11" s="62">
        <v>10</v>
      </c>
      <c r="C11" s="63" t="s">
        <v>12</v>
      </c>
      <c r="D11" s="18" t="s">
        <v>13</v>
      </c>
      <c r="E11" s="19">
        <v>5</v>
      </c>
      <c r="F11" s="53"/>
      <c r="G11" s="20">
        <f t="shared" si="0"/>
        <v>0</v>
      </c>
      <c r="H11" s="51">
        <v>0.2</v>
      </c>
      <c r="I11" s="80">
        <f t="shared" si="1"/>
        <v>0</v>
      </c>
      <c r="J11" s="62">
        <f>'Ponuda zbir'!D9</f>
        <v>0</v>
      </c>
      <c r="K11" s="81">
        <f>'Ponuda zbir'!B38</f>
        <v>0</v>
      </c>
      <c r="L11" s="111"/>
    </row>
    <row r="12" spans="1:12" ht="15">
      <c r="A12" s="104"/>
      <c r="B12" s="18">
        <v>11</v>
      </c>
      <c r="C12" s="18" t="s">
        <v>22</v>
      </c>
      <c r="D12" s="18" t="s">
        <v>23</v>
      </c>
      <c r="E12" s="19">
        <v>2</v>
      </c>
      <c r="F12" s="53"/>
      <c r="G12" s="20">
        <f t="shared" si="0"/>
        <v>0</v>
      </c>
      <c r="H12" s="51">
        <v>0.2</v>
      </c>
      <c r="I12" s="80">
        <f t="shared" si="1"/>
        <v>0</v>
      </c>
      <c r="J12" s="62">
        <f>'Ponuda zbir'!D9</f>
        <v>0</v>
      </c>
      <c r="K12" s="81">
        <f>'Ponuda zbir'!B38</f>
        <v>0</v>
      </c>
      <c r="L12" s="111"/>
    </row>
    <row r="13" spans="1:12" ht="15">
      <c r="A13" s="105">
        <v>4</v>
      </c>
      <c r="B13" s="61">
        <v>12</v>
      </c>
      <c r="C13" s="1" t="s">
        <v>24</v>
      </c>
      <c r="D13" s="1" t="s">
        <v>25</v>
      </c>
      <c r="E13" s="2">
        <v>50</v>
      </c>
      <c r="F13" s="54"/>
      <c r="G13" s="3">
        <f t="shared" si="0"/>
        <v>0</v>
      </c>
      <c r="H13" s="52">
        <v>0.2</v>
      </c>
      <c r="I13" s="11">
        <f t="shared" si="1"/>
        <v>0</v>
      </c>
      <c r="J13" s="60">
        <f>'Ponuda zbir'!D9</f>
        <v>0</v>
      </c>
      <c r="K13" s="79">
        <f>'Ponuda zbir'!B38</f>
        <v>0</v>
      </c>
      <c r="L13" s="112"/>
    </row>
    <row r="14" spans="1:12" ht="15">
      <c r="A14" s="105"/>
      <c r="B14" s="61">
        <v>13</v>
      </c>
      <c r="C14" s="4" t="s">
        <v>26</v>
      </c>
      <c r="D14" s="1" t="s">
        <v>18</v>
      </c>
      <c r="E14" s="2">
        <v>3</v>
      </c>
      <c r="F14" s="54"/>
      <c r="G14" s="3">
        <f t="shared" si="0"/>
        <v>0</v>
      </c>
      <c r="H14" s="52">
        <v>0.2</v>
      </c>
      <c r="I14" s="11">
        <f t="shared" si="1"/>
        <v>0</v>
      </c>
      <c r="J14" s="60">
        <f>'Ponuda zbir'!D9</f>
        <v>0</v>
      </c>
      <c r="K14" s="79">
        <f>'Ponuda zbir'!B38</f>
        <v>0</v>
      </c>
      <c r="L14" s="112"/>
    </row>
    <row r="15" spans="1:12" ht="15">
      <c r="A15" s="105"/>
      <c r="B15" s="61">
        <v>14</v>
      </c>
      <c r="C15" s="1" t="s">
        <v>27</v>
      </c>
      <c r="D15" s="1" t="s">
        <v>18</v>
      </c>
      <c r="E15" s="2">
        <v>4</v>
      </c>
      <c r="F15" s="54"/>
      <c r="G15" s="3">
        <f t="shared" si="0"/>
        <v>0</v>
      </c>
      <c r="H15" s="52">
        <v>0.2</v>
      </c>
      <c r="I15" s="11">
        <f t="shared" si="1"/>
        <v>0</v>
      </c>
      <c r="J15" s="60">
        <f>'Ponuda zbir'!D9</f>
        <v>0</v>
      </c>
      <c r="K15" s="79">
        <f>'Ponuda zbir'!B38</f>
        <v>0</v>
      </c>
      <c r="L15" s="112"/>
    </row>
    <row r="16" spans="1:12" ht="15">
      <c r="A16" s="104">
        <v>5</v>
      </c>
      <c r="B16" s="59">
        <v>15</v>
      </c>
      <c r="C16" s="18" t="s">
        <v>28</v>
      </c>
      <c r="D16" s="21" t="s">
        <v>25</v>
      </c>
      <c r="E16" s="19">
        <v>5</v>
      </c>
      <c r="F16" s="53"/>
      <c r="G16" s="20">
        <f t="shared" si="0"/>
        <v>0</v>
      </c>
      <c r="H16" s="51">
        <v>0.2</v>
      </c>
      <c r="I16" s="80">
        <f t="shared" si="1"/>
        <v>0</v>
      </c>
      <c r="J16" s="62">
        <f>'Ponuda zbir'!D9</f>
        <v>0</v>
      </c>
      <c r="K16" s="81">
        <f>'Ponuda zbir'!B38</f>
        <v>0</v>
      </c>
      <c r="L16" s="111"/>
    </row>
    <row r="17" spans="1:12" ht="15">
      <c r="A17" s="104"/>
      <c r="B17" s="59">
        <v>16</v>
      </c>
      <c r="C17" s="21" t="s">
        <v>29</v>
      </c>
      <c r="D17" s="21" t="s">
        <v>25</v>
      </c>
      <c r="E17" s="19">
        <v>5</v>
      </c>
      <c r="F17" s="55"/>
      <c r="G17" s="20">
        <f t="shared" si="0"/>
        <v>0</v>
      </c>
      <c r="H17" s="51">
        <v>0.2</v>
      </c>
      <c r="I17" s="80">
        <f t="shared" si="1"/>
        <v>0</v>
      </c>
      <c r="J17" s="62">
        <f>'Ponuda zbir'!D9</f>
        <v>0</v>
      </c>
      <c r="K17" s="81">
        <f>'Ponuda zbir'!B38</f>
        <v>0</v>
      </c>
      <c r="L17" s="111"/>
    </row>
    <row r="18" spans="1:12" ht="15">
      <c r="A18" s="104"/>
      <c r="B18" s="59">
        <v>17</v>
      </c>
      <c r="C18" s="21" t="s">
        <v>30</v>
      </c>
      <c r="D18" s="21" t="s">
        <v>18</v>
      </c>
      <c r="E18" s="19">
        <v>150</v>
      </c>
      <c r="F18" s="55"/>
      <c r="G18" s="20">
        <f t="shared" si="0"/>
        <v>0</v>
      </c>
      <c r="H18" s="51">
        <v>0.2</v>
      </c>
      <c r="I18" s="80">
        <f t="shared" si="1"/>
        <v>0</v>
      </c>
      <c r="J18" s="62">
        <f>'Ponuda zbir'!D9</f>
        <v>0</v>
      </c>
      <c r="K18" s="81">
        <f>'Ponuda zbir'!B38</f>
        <v>0</v>
      </c>
      <c r="L18" s="111"/>
    </row>
    <row r="19" spans="1:12" ht="15">
      <c r="A19" s="104"/>
      <c r="B19" s="59">
        <v>18</v>
      </c>
      <c r="C19" s="21" t="s">
        <v>31</v>
      </c>
      <c r="D19" s="21" t="s">
        <v>15</v>
      </c>
      <c r="E19" s="19">
        <v>50</v>
      </c>
      <c r="F19" s="55"/>
      <c r="G19" s="20">
        <f t="shared" si="0"/>
        <v>0</v>
      </c>
      <c r="H19" s="51">
        <v>0.2</v>
      </c>
      <c r="I19" s="80">
        <f t="shared" si="1"/>
        <v>0</v>
      </c>
      <c r="J19" s="62">
        <f>'Ponuda zbir'!D9</f>
        <v>0</v>
      </c>
      <c r="K19" s="81">
        <f>'Ponuda zbir'!B38</f>
        <v>0</v>
      </c>
      <c r="L19" s="111"/>
    </row>
    <row r="20" spans="1:12" ht="15">
      <c r="A20" s="104"/>
      <c r="B20" s="59">
        <v>19</v>
      </c>
      <c r="C20" s="21" t="s">
        <v>32</v>
      </c>
      <c r="D20" s="21" t="s">
        <v>33</v>
      </c>
      <c r="E20" s="19">
        <v>15</v>
      </c>
      <c r="F20" s="55"/>
      <c r="G20" s="20">
        <f t="shared" si="0"/>
        <v>0</v>
      </c>
      <c r="H20" s="51">
        <v>0.2</v>
      </c>
      <c r="I20" s="80">
        <f t="shared" si="1"/>
        <v>0</v>
      </c>
      <c r="J20" s="62">
        <f>'Ponuda zbir'!D9</f>
        <v>0</v>
      </c>
      <c r="K20" s="81">
        <f>'Ponuda zbir'!B38</f>
        <v>0</v>
      </c>
      <c r="L20" s="111"/>
    </row>
    <row r="21" spans="1:12" s="8" customFormat="1" ht="15">
      <c r="A21" s="105">
        <v>6</v>
      </c>
      <c r="B21" s="10">
        <v>20</v>
      </c>
      <c r="C21" s="5" t="s">
        <v>34</v>
      </c>
      <c r="D21" s="5" t="s">
        <v>35</v>
      </c>
      <c r="E21" s="6">
        <v>4</v>
      </c>
      <c r="F21" s="56"/>
      <c r="G21" s="7">
        <f t="shared" si="0"/>
        <v>0</v>
      </c>
      <c r="H21" s="52">
        <v>0.2</v>
      </c>
      <c r="I21" s="11">
        <f t="shared" si="1"/>
        <v>0</v>
      </c>
      <c r="J21" s="60">
        <f>'Ponuda zbir'!D9</f>
        <v>0</v>
      </c>
      <c r="K21" s="79">
        <f>'Ponuda zbir'!B38</f>
        <v>0</v>
      </c>
      <c r="L21" s="112"/>
    </row>
    <row r="22" spans="1:12" s="8" customFormat="1" ht="15">
      <c r="A22" s="105"/>
      <c r="B22" s="10">
        <v>21</v>
      </c>
      <c r="C22" s="5" t="s">
        <v>36</v>
      </c>
      <c r="D22" s="5" t="s">
        <v>35</v>
      </c>
      <c r="E22" s="6">
        <v>4</v>
      </c>
      <c r="F22" s="56"/>
      <c r="G22" s="7">
        <f t="shared" si="0"/>
        <v>0</v>
      </c>
      <c r="H22" s="52">
        <v>0.2</v>
      </c>
      <c r="I22" s="11">
        <f t="shared" si="1"/>
        <v>0</v>
      </c>
      <c r="J22" s="60">
        <f>'Ponuda zbir'!D9</f>
        <v>0</v>
      </c>
      <c r="K22" s="79">
        <f>'Ponuda zbir'!B38</f>
        <v>0</v>
      </c>
      <c r="L22" s="112"/>
    </row>
    <row r="23" spans="1:12" s="8" customFormat="1" ht="15">
      <c r="A23" s="105"/>
      <c r="B23" s="10">
        <v>22</v>
      </c>
      <c r="C23" s="5" t="s">
        <v>37</v>
      </c>
      <c r="D23" s="5" t="s">
        <v>38</v>
      </c>
      <c r="E23" s="6">
        <v>5</v>
      </c>
      <c r="F23" s="56"/>
      <c r="G23" s="7">
        <f t="shared" si="0"/>
        <v>0</v>
      </c>
      <c r="H23" s="52">
        <v>0.2</v>
      </c>
      <c r="I23" s="11">
        <f t="shared" si="1"/>
        <v>0</v>
      </c>
      <c r="J23" s="60">
        <f>'Ponuda zbir'!D9</f>
        <v>0</v>
      </c>
      <c r="K23" s="79">
        <f>'Ponuda zbir'!B38</f>
        <v>0</v>
      </c>
      <c r="L23" s="112"/>
    </row>
    <row r="24" spans="1:12" ht="30">
      <c r="A24" s="66">
        <v>7</v>
      </c>
      <c r="B24" s="18">
        <v>23</v>
      </c>
      <c r="C24" s="17" t="s">
        <v>39</v>
      </c>
      <c r="D24" s="18" t="s">
        <v>25</v>
      </c>
      <c r="E24" s="19">
        <v>50</v>
      </c>
      <c r="F24" s="53"/>
      <c r="G24" s="20">
        <f t="shared" si="0"/>
        <v>0</v>
      </c>
      <c r="H24" s="51">
        <v>0.2</v>
      </c>
      <c r="I24" s="80">
        <f t="shared" si="1"/>
        <v>0</v>
      </c>
      <c r="J24" s="62">
        <f>'Ponuda zbir'!D9</f>
        <v>0</v>
      </c>
      <c r="K24" s="81">
        <f>'Ponuda zbir'!B38</f>
        <v>0</v>
      </c>
      <c r="L24" s="111"/>
    </row>
    <row r="25" spans="1:12" ht="120">
      <c r="A25" s="105">
        <v>8</v>
      </c>
      <c r="B25" s="10">
        <v>24</v>
      </c>
      <c r="C25" s="9" t="s">
        <v>126</v>
      </c>
      <c r="D25" s="5" t="s">
        <v>40</v>
      </c>
      <c r="E25" s="6">
        <v>6</v>
      </c>
      <c r="F25" s="56"/>
      <c r="G25" s="7">
        <f aca="true" t="shared" si="2" ref="G25:G64">+E25*F25</f>
        <v>0</v>
      </c>
      <c r="H25" s="52">
        <v>0.2</v>
      </c>
      <c r="I25" s="11">
        <f aca="true" t="shared" si="3" ref="I25:I64">+G25*1.2</f>
        <v>0</v>
      </c>
      <c r="J25" s="60">
        <f>'Ponuda zbir'!D9</f>
        <v>0</v>
      </c>
      <c r="K25" s="79">
        <f>'Ponuda zbir'!B38</f>
        <v>0</v>
      </c>
      <c r="L25" s="112"/>
    </row>
    <row r="26" spans="1:12" ht="90">
      <c r="A26" s="105"/>
      <c r="B26" s="10">
        <v>25</v>
      </c>
      <c r="C26" s="9" t="s">
        <v>127</v>
      </c>
      <c r="D26" s="5" t="s">
        <v>40</v>
      </c>
      <c r="E26" s="6">
        <v>5</v>
      </c>
      <c r="F26" s="56"/>
      <c r="G26" s="7">
        <f t="shared" si="2"/>
        <v>0</v>
      </c>
      <c r="H26" s="52">
        <v>0.2</v>
      </c>
      <c r="I26" s="11">
        <f t="shared" si="3"/>
        <v>0</v>
      </c>
      <c r="J26" s="60">
        <f>'Ponuda zbir'!D9</f>
        <v>0</v>
      </c>
      <c r="K26" s="79">
        <f>'Ponuda zbir'!B38</f>
        <v>0</v>
      </c>
      <c r="L26" s="112"/>
    </row>
    <row r="27" spans="1:12" ht="90">
      <c r="A27" s="105"/>
      <c r="B27" s="10">
        <v>26</v>
      </c>
      <c r="C27" s="9" t="s">
        <v>128</v>
      </c>
      <c r="D27" s="10" t="s">
        <v>40</v>
      </c>
      <c r="E27" s="6">
        <v>10</v>
      </c>
      <c r="F27" s="57"/>
      <c r="G27" s="11">
        <f t="shared" si="2"/>
        <v>0</v>
      </c>
      <c r="H27" s="52">
        <v>0.2</v>
      </c>
      <c r="I27" s="11">
        <f t="shared" si="3"/>
        <v>0</v>
      </c>
      <c r="J27" s="60">
        <f>'Ponuda zbir'!D9</f>
        <v>0</v>
      </c>
      <c r="K27" s="79">
        <f>'Ponuda zbir'!B38</f>
        <v>0</v>
      </c>
      <c r="L27" s="112"/>
    </row>
    <row r="28" spans="1:12" ht="105">
      <c r="A28" s="105"/>
      <c r="B28" s="10">
        <v>27</v>
      </c>
      <c r="C28" s="12" t="s">
        <v>41</v>
      </c>
      <c r="D28" s="5" t="s">
        <v>40</v>
      </c>
      <c r="E28" s="6">
        <v>5</v>
      </c>
      <c r="F28" s="56"/>
      <c r="G28" s="7">
        <f t="shared" si="2"/>
        <v>0</v>
      </c>
      <c r="H28" s="52">
        <v>0.2</v>
      </c>
      <c r="I28" s="11">
        <f t="shared" si="3"/>
        <v>0</v>
      </c>
      <c r="J28" s="60">
        <f>'Ponuda zbir'!D9</f>
        <v>0</v>
      </c>
      <c r="K28" s="79">
        <f>'Ponuda zbir'!B38</f>
        <v>0</v>
      </c>
      <c r="L28" s="112"/>
    </row>
    <row r="29" spans="1:12" ht="180">
      <c r="A29" s="105"/>
      <c r="B29" s="10">
        <v>28</v>
      </c>
      <c r="C29" s="13" t="s">
        <v>42</v>
      </c>
      <c r="D29" s="5" t="s">
        <v>40</v>
      </c>
      <c r="E29" s="6">
        <v>1</v>
      </c>
      <c r="F29" s="56"/>
      <c r="G29" s="7">
        <f t="shared" si="2"/>
        <v>0</v>
      </c>
      <c r="H29" s="52">
        <v>0.2</v>
      </c>
      <c r="I29" s="11">
        <f t="shared" si="3"/>
        <v>0</v>
      </c>
      <c r="J29" s="60">
        <f>'Ponuda zbir'!D9</f>
        <v>0</v>
      </c>
      <c r="K29" s="79">
        <f>'Ponuda zbir'!B38</f>
        <v>0</v>
      </c>
      <c r="L29" s="112"/>
    </row>
    <row r="30" spans="1:12" ht="180">
      <c r="A30" s="105"/>
      <c r="B30" s="10">
        <v>29</v>
      </c>
      <c r="C30" s="9" t="s">
        <v>43</v>
      </c>
      <c r="D30" s="5" t="s">
        <v>40</v>
      </c>
      <c r="E30" s="6">
        <v>2</v>
      </c>
      <c r="F30" s="56"/>
      <c r="G30" s="7">
        <f t="shared" si="2"/>
        <v>0</v>
      </c>
      <c r="H30" s="52">
        <v>0.2</v>
      </c>
      <c r="I30" s="11">
        <f t="shared" si="3"/>
        <v>0</v>
      </c>
      <c r="J30" s="60">
        <f>'Ponuda zbir'!D9</f>
        <v>0</v>
      </c>
      <c r="K30" s="79">
        <f>'Ponuda zbir'!B38</f>
        <v>0</v>
      </c>
      <c r="L30" s="112"/>
    </row>
    <row r="31" spans="1:12" ht="104.25">
      <c r="A31" s="105"/>
      <c r="B31" s="10">
        <v>30</v>
      </c>
      <c r="C31" s="9" t="s">
        <v>44</v>
      </c>
      <c r="D31" s="5" t="s">
        <v>40</v>
      </c>
      <c r="E31" s="6">
        <v>1</v>
      </c>
      <c r="F31" s="56"/>
      <c r="G31" s="7">
        <f t="shared" si="2"/>
        <v>0</v>
      </c>
      <c r="H31" s="52">
        <v>0.2</v>
      </c>
      <c r="I31" s="11">
        <f t="shared" si="3"/>
        <v>0</v>
      </c>
      <c r="J31" s="60">
        <f>'Ponuda zbir'!D9</f>
        <v>0</v>
      </c>
      <c r="K31" s="79">
        <f>'Ponuda zbir'!B38</f>
        <v>0</v>
      </c>
      <c r="L31" s="112"/>
    </row>
    <row r="32" spans="1:12" ht="90">
      <c r="A32" s="105"/>
      <c r="B32" s="10">
        <v>31</v>
      </c>
      <c r="C32" s="14" t="s">
        <v>45</v>
      </c>
      <c r="D32" s="5" t="s">
        <v>46</v>
      </c>
      <c r="E32" s="6">
        <v>1</v>
      </c>
      <c r="F32" s="56"/>
      <c r="G32" s="7">
        <f t="shared" si="2"/>
        <v>0</v>
      </c>
      <c r="H32" s="52">
        <v>0.2</v>
      </c>
      <c r="I32" s="11">
        <f t="shared" si="3"/>
        <v>0</v>
      </c>
      <c r="J32" s="60">
        <f>'Ponuda zbir'!D9</f>
        <v>0</v>
      </c>
      <c r="K32" s="79">
        <f>'Ponuda zbir'!B38</f>
        <v>0</v>
      </c>
      <c r="L32" s="112"/>
    </row>
    <row r="33" spans="1:12" ht="90">
      <c r="A33" s="105"/>
      <c r="B33" s="10">
        <v>32</v>
      </c>
      <c r="C33" s="9" t="s">
        <v>47</v>
      </c>
      <c r="D33" s="5" t="s">
        <v>40</v>
      </c>
      <c r="E33" s="6">
        <v>1</v>
      </c>
      <c r="F33" s="56"/>
      <c r="G33" s="7">
        <f t="shared" si="2"/>
        <v>0</v>
      </c>
      <c r="H33" s="52">
        <v>0.2</v>
      </c>
      <c r="I33" s="11">
        <f t="shared" si="3"/>
        <v>0</v>
      </c>
      <c r="J33" s="60">
        <f>'Ponuda zbir'!D9</f>
        <v>0</v>
      </c>
      <c r="K33" s="79">
        <f>'Ponuda zbir'!B38</f>
        <v>0</v>
      </c>
      <c r="L33" s="112"/>
    </row>
    <row r="34" spans="1:12" ht="156" customHeight="1">
      <c r="A34" s="105"/>
      <c r="B34" s="10">
        <v>33</v>
      </c>
      <c r="C34" s="9" t="s">
        <v>118</v>
      </c>
      <c r="D34" s="5" t="s">
        <v>40</v>
      </c>
      <c r="E34" s="6">
        <v>1</v>
      </c>
      <c r="F34" s="58"/>
      <c r="G34" s="7">
        <f t="shared" si="2"/>
        <v>0</v>
      </c>
      <c r="H34" s="52">
        <v>0.2</v>
      </c>
      <c r="I34" s="11">
        <f t="shared" si="3"/>
        <v>0</v>
      </c>
      <c r="J34" s="60">
        <f>'Ponuda zbir'!D9</f>
        <v>0</v>
      </c>
      <c r="K34" s="79">
        <f>'Ponuda zbir'!B38</f>
        <v>0</v>
      </c>
      <c r="L34" s="112"/>
    </row>
    <row r="35" spans="1:12" ht="15">
      <c r="A35" s="106">
        <v>9</v>
      </c>
      <c r="B35" s="62">
        <v>34</v>
      </c>
      <c r="C35" s="18" t="s">
        <v>48</v>
      </c>
      <c r="D35" s="18" t="s">
        <v>38</v>
      </c>
      <c r="E35" s="19">
        <v>8</v>
      </c>
      <c r="F35" s="53"/>
      <c r="G35" s="20">
        <f t="shared" si="2"/>
        <v>0</v>
      </c>
      <c r="H35" s="51">
        <v>0.2</v>
      </c>
      <c r="I35" s="80">
        <f t="shared" si="3"/>
        <v>0</v>
      </c>
      <c r="J35" s="62">
        <f>'Ponuda zbir'!D9</f>
        <v>0</v>
      </c>
      <c r="K35" s="81">
        <f>'Ponuda zbir'!B38</f>
        <v>0</v>
      </c>
      <c r="L35" s="111"/>
    </row>
    <row r="36" spans="1:12" ht="15">
      <c r="A36" s="106"/>
      <c r="B36" s="62">
        <v>35</v>
      </c>
      <c r="C36" s="18" t="s">
        <v>49</v>
      </c>
      <c r="D36" s="18" t="s">
        <v>38</v>
      </c>
      <c r="E36" s="19">
        <v>3</v>
      </c>
      <c r="F36" s="53"/>
      <c r="G36" s="20">
        <f t="shared" si="2"/>
        <v>0</v>
      </c>
      <c r="H36" s="51">
        <v>0.2</v>
      </c>
      <c r="I36" s="80">
        <f t="shared" si="3"/>
        <v>0</v>
      </c>
      <c r="J36" s="62">
        <f>'Ponuda zbir'!D9</f>
        <v>0</v>
      </c>
      <c r="K36" s="81">
        <f>'Ponuda zbir'!B38</f>
        <v>0</v>
      </c>
      <c r="L36" s="111"/>
    </row>
    <row r="37" spans="1:12" ht="15">
      <c r="A37" s="106"/>
      <c r="B37" s="62">
        <v>36</v>
      </c>
      <c r="C37" s="18" t="s">
        <v>50</v>
      </c>
      <c r="D37" s="18" t="s">
        <v>38</v>
      </c>
      <c r="E37" s="19">
        <v>5</v>
      </c>
      <c r="F37" s="53"/>
      <c r="G37" s="20">
        <f t="shared" si="2"/>
        <v>0</v>
      </c>
      <c r="H37" s="51">
        <v>0.2</v>
      </c>
      <c r="I37" s="80">
        <f t="shared" si="3"/>
        <v>0</v>
      </c>
      <c r="J37" s="62">
        <f>'Ponuda zbir'!D9</f>
        <v>0</v>
      </c>
      <c r="K37" s="81">
        <f>'Ponuda zbir'!B38</f>
        <v>0</v>
      </c>
      <c r="L37" s="111"/>
    </row>
    <row r="38" spans="1:12" ht="15">
      <c r="A38" s="106"/>
      <c r="B38" s="62">
        <v>37</v>
      </c>
      <c r="C38" s="18" t="s">
        <v>51</v>
      </c>
      <c r="D38" s="18" t="s">
        <v>52</v>
      </c>
      <c r="E38" s="19">
        <v>3</v>
      </c>
      <c r="F38" s="53"/>
      <c r="G38" s="20">
        <f t="shared" si="2"/>
        <v>0</v>
      </c>
      <c r="H38" s="51">
        <v>0.2</v>
      </c>
      <c r="I38" s="80">
        <f t="shared" si="3"/>
        <v>0</v>
      </c>
      <c r="J38" s="62">
        <f>'Ponuda zbir'!D9</f>
        <v>0</v>
      </c>
      <c r="K38" s="81">
        <f>'Ponuda zbir'!B38</f>
        <v>0</v>
      </c>
      <c r="L38" s="111"/>
    </row>
    <row r="39" spans="1:12" ht="15">
      <c r="A39" s="106"/>
      <c r="B39" s="62">
        <v>38</v>
      </c>
      <c r="C39" s="18" t="s">
        <v>53</v>
      </c>
      <c r="D39" s="18" t="s">
        <v>54</v>
      </c>
      <c r="E39" s="19">
        <v>1</v>
      </c>
      <c r="F39" s="53"/>
      <c r="G39" s="20">
        <f>+E39*F39</f>
        <v>0</v>
      </c>
      <c r="H39" s="51">
        <v>0.2</v>
      </c>
      <c r="I39" s="80">
        <f>+G39*1.2</f>
        <v>0</v>
      </c>
      <c r="J39" s="62">
        <f>'Ponuda zbir'!D9</f>
        <v>0</v>
      </c>
      <c r="K39" s="81">
        <f>'Ponuda zbir'!B38</f>
        <v>0</v>
      </c>
      <c r="L39" s="111"/>
    </row>
    <row r="40" spans="1:12" ht="15">
      <c r="A40" s="107">
        <v>10</v>
      </c>
      <c r="B40" s="60">
        <v>39</v>
      </c>
      <c r="C40" s="1" t="s">
        <v>55</v>
      </c>
      <c r="D40" s="1" t="s">
        <v>18</v>
      </c>
      <c r="E40" s="2">
        <v>80</v>
      </c>
      <c r="F40" s="54"/>
      <c r="G40" s="3">
        <f t="shared" si="2"/>
        <v>0</v>
      </c>
      <c r="H40" s="52">
        <v>0.2</v>
      </c>
      <c r="I40" s="11">
        <f t="shared" si="3"/>
        <v>0</v>
      </c>
      <c r="J40" s="60">
        <f>'Ponuda zbir'!D9</f>
        <v>0</v>
      </c>
      <c r="K40" s="79">
        <f>'Ponuda zbir'!B38</f>
        <v>0</v>
      </c>
      <c r="L40" s="112"/>
    </row>
    <row r="41" spans="1:12" ht="15">
      <c r="A41" s="107"/>
      <c r="B41" s="60">
        <v>40</v>
      </c>
      <c r="C41" s="1" t="s">
        <v>56</v>
      </c>
      <c r="D41" s="1" t="s">
        <v>18</v>
      </c>
      <c r="E41" s="2">
        <v>80</v>
      </c>
      <c r="F41" s="54"/>
      <c r="G41" s="3">
        <f t="shared" si="2"/>
        <v>0</v>
      </c>
      <c r="H41" s="52">
        <v>0.2</v>
      </c>
      <c r="I41" s="11">
        <f t="shared" si="3"/>
        <v>0</v>
      </c>
      <c r="J41" s="60">
        <f>'Ponuda zbir'!D9</f>
        <v>0</v>
      </c>
      <c r="K41" s="79">
        <f>'Ponuda zbir'!B38</f>
        <v>0</v>
      </c>
      <c r="L41" s="112"/>
    </row>
    <row r="42" spans="1:12" ht="15">
      <c r="A42" s="107"/>
      <c r="B42" s="60">
        <v>41</v>
      </c>
      <c r="C42" s="1" t="s">
        <v>57</v>
      </c>
      <c r="D42" s="1" t="s">
        <v>18</v>
      </c>
      <c r="E42" s="2">
        <v>80</v>
      </c>
      <c r="F42" s="54"/>
      <c r="G42" s="3">
        <f t="shared" si="2"/>
        <v>0</v>
      </c>
      <c r="H42" s="52">
        <v>0.2</v>
      </c>
      <c r="I42" s="11">
        <f t="shared" si="3"/>
        <v>0</v>
      </c>
      <c r="J42" s="60">
        <f>'Ponuda zbir'!D9</f>
        <v>0</v>
      </c>
      <c r="K42" s="79">
        <f>'Ponuda zbir'!B38</f>
        <v>0</v>
      </c>
      <c r="L42" s="112"/>
    </row>
    <row r="43" spans="1:12" ht="15">
      <c r="A43" s="107"/>
      <c r="B43" s="60">
        <v>42</v>
      </c>
      <c r="C43" s="1" t="s">
        <v>58</v>
      </c>
      <c r="D43" s="1" t="s">
        <v>18</v>
      </c>
      <c r="E43" s="2">
        <v>80</v>
      </c>
      <c r="F43" s="54"/>
      <c r="G43" s="3">
        <f t="shared" si="2"/>
        <v>0</v>
      </c>
      <c r="H43" s="52">
        <v>0.2</v>
      </c>
      <c r="I43" s="11">
        <f t="shared" si="3"/>
        <v>0</v>
      </c>
      <c r="J43" s="60">
        <f>'Ponuda zbir'!D9</f>
        <v>0</v>
      </c>
      <c r="K43" s="79">
        <f>'Ponuda zbir'!B38</f>
        <v>0</v>
      </c>
      <c r="L43" s="112"/>
    </row>
    <row r="44" spans="1:12" ht="15">
      <c r="A44" s="107"/>
      <c r="B44" s="60">
        <v>43</v>
      </c>
      <c r="C44" s="1" t="s">
        <v>59</v>
      </c>
      <c r="D44" s="1" t="s">
        <v>18</v>
      </c>
      <c r="E44" s="2">
        <v>60</v>
      </c>
      <c r="F44" s="54"/>
      <c r="G44" s="3">
        <f t="shared" si="2"/>
        <v>0</v>
      </c>
      <c r="H44" s="52">
        <v>0.2</v>
      </c>
      <c r="I44" s="11">
        <f t="shared" si="3"/>
        <v>0</v>
      </c>
      <c r="J44" s="60">
        <f>'Ponuda zbir'!D9</f>
        <v>0</v>
      </c>
      <c r="K44" s="79">
        <f>'Ponuda zbir'!B38</f>
        <v>0</v>
      </c>
      <c r="L44" s="112"/>
    </row>
    <row r="45" spans="1:12" ht="15">
      <c r="A45" s="107"/>
      <c r="B45" s="60">
        <v>44</v>
      </c>
      <c r="C45" s="1" t="s">
        <v>60</v>
      </c>
      <c r="D45" s="1" t="s">
        <v>18</v>
      </c>
      <c r="E45" s="2">
        <v>80</v>
      </c>
      <c r="F45" s="54"/>
      <c r="G45" s="3">
        <f t="shared" si="2"/>
        <v>0</v>
      </c>
      <c r="H45" s="52">
        <v>0.2</v>
      </c>
      <c r="I45" s="11">
        <f t="shared" si="3"/>
        <v>0</v>
      </c>
      <c r="J45" s="60">
        <f>'Ponuda zbir'!D9</f>
        <v>0</v>
      </c>
      <c r="K45" s="79">
        <f>'Ponuda zbir'!B38</f>
        <v>0</v>
      </c>
      <c r="L45" s="112"/>
    </row>
    <row r="46" spans="1:12" ht="15">
      <c r="A46" s="107"/>
      <c r="B46" s="60">
        <v>45</v>
      </c>
      <c r="C46" s="1" t="s">
        <v>61</v>
      </c>
      <c r="D46" s="1" t="s">
        <v>18</v>
      </c>
      <c r="E46" s="2">
        <v>80</v>
      </c>
      <c r="F46" s="54"/>
      <c r="G46" s="3">
        <f t="shared" si="2"/>
        <v>0</v>
      </c>
      <c r="H46" s="52">
        <v>0.2</v>
      </c>
      <c r="I46" s="11">
        <f t="shared" si="3"/>
        <v>0</v>
      </c>
      <c r="J46" s="60">
        <f>'Ponuda zbir'!D9</f>
        <v>0</v>
      </c>
      <c r="K46" s="79">
        <f>'Ponuda zbir'!B38</f>
        <v>0</v>
      </c>
      <c r="L46" s="112"/>
    </row>
    <row r="47" spans="1:12" ht="15">
      <c r="A47" s="107"/>
      <c r="B47" s="60">
        <v>46</v>
      </c>
      <c r="C47" s="1" t="s">
        <v>62</v>
      </c>
      <c r="D47" s="1" t="s">
        <v>18</v>
      </c>
      <c r="E47" s="2">
        <v>80</v>
      </c>
      <c r="F47" s="54"/>
      <c r="G47" s="3">
        <f t="shared" si="2"/>
        <v>0</v>
      </c>
      <c r="H47" s="52">
        <v>0.2</v>
      </c>
      <c r="I47" s="11">
        <f t="shared" si="3"/>
        <v>0</v>
      </c>
      <c r="J47" s="60">
        <f>'Ponuda zbir'!D9</f>
        <v>0</v>
      </c>
      <c r="K47" s="79">
        <f>'Ponuda zbir'!B38</f>
        <v>0</v>
      </c>
      <c r="L47" s="112"/>
    </row>
    <row r="48" spans="1:12" ht="15">
      <c r="A48" s="107"/>
      <c r="B48" s="60">
        <v>47</v>
      </c>
      <c r="C48" s="1" t="s">
        <v>63</v>
      </c>
      <c r="D48" s="1" t="s">
        <v>18</v>
      </c>
      <c r="E48" s="2">
        <v>1</v>
      </c>
      <c r="F48" s="54"/>
      <c r="G48" s="3">
        <f t="shared" si="2"/>
        <v>0</v>
      </c>
      <c r="H48" s="52">
        <v>0.2</v>
      </c>
      <c r="I48" s="11">
        <f t="shared" si="3"/>
        <v>0</v>
      </c>
      <c r="J48" s="60">
        <f>'Ponuda zbir'!D9</f>
        <v>0</v>
      </c>
      <c r="K48" s="79">
        <f>'Ponuda zbir'!B38</f>
        <v>0</v>
      </c>
      <c r="L48" s="112"/>
    </row>
    <row r="49" spans="1:12" ht="15">
      <c r="A49" s="107"/>
      <c r="B49" s="60">
        <v>48</v>
      </c>
      <c r="C49" s="1" t="s">
        <v>64</v>
      </c>
      <c r="D49" s="1" t="s">
        <v>18</v>
      </c>
      <c r="E49" s="2">
        <v>2</v>
      </c>
      <c r="F49" s="54"/>
      <c r="G49" s="3">
        <f t="shared" si="2"/>
        <v>0</v>
      </c>
      <c r="H49" s="52">
        <v>0.2</v>
      </c>
      <c r="I49" s="11">
        <f t="shared" si="3"/>
        <v>0</v>
      </c>
      <c r="J49" s="60">
        <f>'Ponuda zbir'!D9</f>
        <v>0</v>
      </c>
      <c r="K49" s="79">
        <f>'Ponuda zbir'!B38</f>
        <v>0</v>
      </c>
      <c r="L49" s="112"/>
    </row>
    <row r="50" spans="1:12" ht="15">
      <c r="A50" s="107"/>
      <c r="B50" s="60">
        <v>49</v>
      </c>
      <c r="C50" s="1" t="s">
        <v>65</v>
      </c>
      <c r="D50" s="1" t="s">
        <v>18</v>
      </c>
      <c r="E50" s="2">
        <v>10</v>
      </c>
      <c r="F50" s="54"/>
      <c r="G50" s="3">
        <f t="shared" si="2"/>
        <v>0</v>
      </c>
      <c r="H50" s="52">
        <v>0.2</v>
      </c>
      <c r="I50" s="11">
        <f t="shared" si="3"/>
        <v>0</v>
      </c>
      <c r="J50" s="60">
        <f>'Ponuda zbir'!D9</f>
        <v>0</v>
      </c>
      <c r="K50" s="79">
        <f>'Ponuda zbir'!B38</f>
        <v>0</v>
      </c>
      <c r="L50" s="112"/>
    </row>
    <row r="51" spans="1:12" ht="15">
      <c r="A51" s="107"/>
      <c r="B51" s="60">
        <v>50</v>
      </c>
      <c r="C51" s="1" t="s">
        <v>66</v>
      </c>
      <c r="D51" s="1" t="s">
        <v>67</v>
      </c>
      <c r="E51" s="2">
        <v>10</v>
      </c>
      <c r="F51" s="54"/>
      <c r="G51" s="3">
        <f t="shared" si="2"/>
        <v>0</v>
      </c>
      <c r="H51" s="52">
        <v>0.2</v>
      </c>
      <c r="I51" s="11">
        <f t="shared" si="3"/>
        <v>0</v>
      </c>
      <c r="J51" s="60">
        <f>'Ponuda zbir'!D9</f>
        <v>0</v>
      </c>
      <c r="K51" s="79">
        <f>'Ponuda zbir'!B38</f>
        <v>0</v>
      </c>
      <c r="L51" s="112"/>
    </row>
    <row r="52" spans="1:12" ht="15">
      <c r="A52" s="107"/>
      <c r="B52" s="60">
        <v>51</v>
      </c>
      <c r="C52" s="1" t="s">
        <v>68</v>
      </c>
      <c r="D52" s="1" t="s">
        <v>18</v>
      </c>
      <c r="E52" s="2">
        <v>3</v>
      </c>
      <c r="F52" s="54"/>
      <c r="G52" s="3">
        <f t="shared" si="2"/>
        <v>0</v>
      </c>
      <c r="H52" s="52">
        <v>0.2</v>
      </c>
      <c r="I52" s="11">
        <f t="shared" si="3"/>
        <v>0</v>
      </c>
      <c r="J52" s="60">
        <f>'Ponuda zbir'!D9</f>
        <v>0</v>
      </c>
      <c r="K52" s="79">
        <f>'Ponuda zbir'!B38</f>
        <v>0</v>
      </c>
      <c r="L52" s="112"/>
    </row>
    <row r="53" spans="1:12" ht="15">
      <c r="A53" s="107"/>
      <c r="B53" s="60">
        <v>52</v>
      </c>
      <c r="C53" s="1" t="s">
        <v>69</v>
      </c>
      <c r="D53" s="1" t="s">
        <v>18</v>
      </c>
      <c r="E53" s="2">
        <v>2</v>
      </c>
      <c r="F53" s="54"/>
      <c r="G53" s="3">
        <f t="shared" si="2"/>
        <v>0</v>
      </c>
      <c r="H53" s="52">
        <v>0.2</v>
      </c>
      <c r="I53" s="11">
        <f t="shared" si="3"/>
        <v>0</v>
      </c>
      <c r="J53" s="60">
        <f>'Ponuda zbir'!D9</f>
        <v>0</v>
      </c>
      <c r="K53" s="79">
        <f>'Ponuda zbir'!B38</f>
        <v>0</v>
      </c>
      <c r="L53" s="112"/>
    </row>
    <row r="54" spans="1:12" ht="15">
      <c r="A54" s="107"/>
      <c r="B54" s="60">
        <v>53</v>
      </c>
      <c r="C54" s="1" t="s">
        <v>70</v>
      </c>
      <c r="D54" s="1" t="s">
        <v>18</v>
      </c>
      <c r="E54" s="2">
        <v>10</v>
      </c>
      <c r="F54" s="54"/>
      <c r="G54" s="3">
        <f t="shared" si="2"/>
        <v>0</v>
      </c>
      <c r="H54" s="52">
        <v>0.2</v>
      </c>
      <c r="I54" s="11">
        <f t="shared" si="3"/>
        <v>0</v>
      </c>
      <c r="J54" s="60">
        <f>'Ponuda zbir'!D9</f>
        <v>0</v>
      </c>
      <c r="K54" s="79">
        <f>'Ponuda zbir'!B38</f>
        <v>0</v>
      </c>
      <c r="L54" s="112"/>
    </row>
    <row r="55" spans="1:12" ht="15">
      <c r="A55" s="107"/>
      <c r="B55" s="60">
        <v>54</v>
      </c>
      <c r="C55" s="1" t="s">
        <v>71</v>
      </c>
      <c r="D55" s="1" t="s">
        <v>18</v>
      </c>
      <c r="E55" s="2">
        <v>5</v>
      </c>
      <c r="F55" s="54"/>
      <c r="G55" s="3">
        <f t="shared" si="2"/>
        <v>0</v>
      </c>
      <c r="H55" s="52">
        <v>0.2</v>
      </c>
      <c r="I55" s="11">
        <f t="shared" si="3"/>
        <v>0</v>
      </c>
      <c r="J55" s="60">
        <f>'Ponuda zbir'!D9</f>
        <v>0</v>
      </c>
      <c r="K55" s="79">
        <f>'Ponuda zbir'!B38</f>
        <v>0</v>
      </c>
      <c r="L55" s="112"/>
    </row>
    <row r="56" spans="1:12" ht="15">
      <c r="A56" s="107"/>
      <c r="B56" s="60">
        <v>55</v>
      </c>
      <c r="C56" s="1" t="s">
        <v>72</v>
      </c>
      <c r="D56" s="1" t="s">
        <v>18</v>
      </c>
      <c r="E56" s="2">
        <v>10</v>
      </c>
      <c r="F56" s="54"/>
      <c r="G56" s="3">
        <f t="shared" si="2"/>
        <v>0</v>
      </c>
      <c r="H56" s="52">
        <v>0.2</v>
      </c>
      <c r="I56" s="11">
        <f t="shared" si="3"/>
        <v>0</v>
      </c>
      <c r="J56" s="60">
        <f>'Ponuda zbir'!D9</f>
        <v>0</v>
      </c>
      <c r="K56" s="79">
        <f>'Ponuda zbir'!B38</f>
        <v>0</v>
      </c>
      <c r="L56" s="112"/>
    </row>
    <row r="57" spans="1:12" ht="15">
      <c r="A57" s="107"/>
      <c r="B57" s="60">
        <v>56</v>
      </c>
      <c r="C57" s="1" t="s">
        <v>73</v>
      </c>
      <c r="D57" s="1" t="s">
        <v>67</v>
      </c>
      <c r="E57" s="2">
        <v>1</v>
      </c>
      <c r="F57" s="54"/>
      <c r="G57" s="3">
        <f t="shared" si="2"/>
        <v>0</v>
      </c>
      <c r="H57" s="52">
        <v>0.2</v>
      </c>
      <c r="I57" s="11">
        <f t="shared" si="3"/>
        <v>0</v>
      </c>
      <c r="J57" s="60">
        <f>'Ponuda zbir'!D9</f>
        <v>0</v>
      </c>
      <c r="K57" s="79">
        <f>'Ponuda zbir'!B38</f>
        <v>0</v>
      </c>
      <c r="L57" s="112"/>
    </row>
    <row r="58" spans="1:12" ht="15">
      <c r="A58" s="107"/>
      <c r="B58" s="60">
        <v>57</v>
      </c>
      <c r="C58" s="1" t="s">
        <v>74</v>
      </c>
      <c r="D58" s="1" t="s">
        <v>18</v>
      </c>
      <c r="E58" s="2">
        <v>2</v>
      </c>
      <c r="F58" s="54"/>
      <c r="G58" s="3">
        <f t="shared" si="2"/>
        <v>0</v>
      </c>
      <c r="H58" s="52">
        <v>0.2</v>
      </c>
      <c r="I58" s="11">
        <f t="shared" si="3"/>
        <v>0</v>
      </c>
      <c r="J58" s="60">
        <f>'Ponuda zbir'!D9</f>
        <v>0</v>
      </c>
      <c r="K58" s="79">
        <f>'Ponuda zbir'!B38</f>
        <v>0</v>
      </c>
      <c r="L58" s="112"/>
    </row>
    <row r="59" spans="1:12" ht="15">
      <c r="A59" s="107"/>
      <c r="B59" s="60">
        <v>58</v>
      </c>
      <c r="C59" s="1" t="s">
        <v>75</v>
      </c>
      <c r="D59" s="1" t="s">
        <v>76</v>
      </c>
      <c r="E59" s="2">
        <v>2</v>
      </c>
      <c r="F59" s="54"/>
      <c r="G59" s="3">
        <f t="shared" si="2"/>
        <v>0</v>
      </c>
      <c r="H59" s="52">
        <v>0.2</v>
      </c>
      <c r="I59" s="11">
        <f t="shared" si="3"/>
        <v>0</v>
      </c>
      <c r="J59" s="60">
        <f>'Ponuda zbir'!D9</f>
        <v>0</v>
      </c>
      <c r="K59" s="79">
        <f>'Ponuda zbir'!B38</f>
        <v>0</v>
      </c>
      <c r="L59" s="112"/>
    </row>
    <row r="60" spans="1:12" ht="15">
      <c r="A60" s="107"/>
      <c r="B60" s="60">
        <v>59</v>
      </c>
      <c r="C60" s="1" t="s">
        <v>77</v>
      </c>
      <c r="D60" s="1" t="s">
        <v>18</v>
      </c>
      <c r="E60" s="2">
        <v>2</v>
      </c>
      <c r="F60" s="54"/>
      <c r="G60" s="3">
        <f t="shared" si="2"/>
        <v>0</v>
      </c>
      <c r="H60" s="52">
        <v>0.2</v>
      </c>
      <c r="I60" s="11">
        <f t="shared" si="3"/>
        <v>0</v>
      </c>
      <c r="J60" s="60">
        <f>'Ponuda zbir'!D9</f>
        <v>0</v>
      </c>
      <c r="K60" s="79">
        <f>'Ponuda zbir'!B38</f>
        <v>0</v>
      </c>
      <c r="L60" s="112"/>
    </row>
    <row r="61" spans="1:12" ht="15">
      <c r="A61" s="107"/>
      <c r="B61" s="60">
        <v>60</v>
      </c>
      <c r="C61" s="1" t="s">
        <v>78</v>
      </c>
      <c r="D61" s="1" t="s">
        <v>18</v>
      </c>
      <c r="E61" s="2">
        <v>5</v>
      </c>
      <c r="F61" s="54"/>
      <c r="G61" s="3">
        <f t="shared" si="2"/>
        <v>0</v>
      </c>
      <c r="H61" s="52">
        <v>0.2</v>
      </c>
      <c r="I61" s="11">
        <f t="shared" si="3"/>
        <v>0</v>
      </c>
      <c r="J61" s="60">
        <f>'Ponuda zbir'!D9</f>
        <v>0</v>
      </c>
      <c r="K61" s="79">
        <f>'Ponuda zbir'!B38</f>
        <v>0</v>
      </c>
      <c r="L61" s="112"/>
    </row>
    <row r="62" spans="1:12" ht="15">
      <c r="A62" s="107"/>
      <c r="B62" s="60">
        <v>61</v>
      </c>
      <c r="C62" s="1" t="s">
        <v>79</v>
      </c>
      <c r="D62" s="1" t="s">
        <v>18</v>
      </c>
      <c r="E62" s="2">
        <v>10</v>
      </c>
      <c r="F62" s="54"/>
      <c r="G62" s="3">
        <f t="shared" si="2"/>
        <v>0</v>
      </c>
      <c r="H62" s="52">
        <v>0.2</v>
      </c>
      <c r="I62" s="11">
        <f t="shared" si="3"/>
        <v>0</v>
      </c>
      <c r="J62" s="60">
        <f>'Ponuda zbir'!D9</f>
        <v>0</v>
      </c>
      <c r="K62" s="79">
        <f>'Ponuda zbir'!B38</f>
        <v>0</v>
      </c>
      <c r="L62" s="112"/>
    </row>
    <row r="63" spans="1:12" ht="15">
      <c r="A63" s="107"/>
      <c r="B63" s="60">
        <v>62</v>
      </c>
      <c r="C63" s="1" t="s">
        <v>80</v>
      </c>
      <c r="D63" s="1" t="s">
        <v>67</v>
      </c>
      <c r="E63" s="2">
        <v>10</v>
      </c>
      <c r="F63" s="54"/>
      <c r="G63" s="3">
        <f t="shared" si="2"/>
        <v>0</v>
      </c>
      <c r="H63" s="52">
        <v>0.2</v>
      </c>
      <c r="I63" s="11">
        <f t="shared" si="3"/>
        <v>0</v>
      </c>
      <c r="J63" s="60">
        <f>'Ponuda zbir'!D9</f>
        <v>0</v>
      </c>
      <c r="K63" s="79">
        <f>'Ponuda zbir'!B38</f>
        <v>0</v>
      </c>
      <c r="L63" s="112"/>
    </row>
    <row r="64" spans="1:12" ht="15">
      <c r="A64" s="107"/>
      <c r="B64" s="60">
        <v>63</v>
      </c>
      <c r="C64" s="1" t="s">
        <v>81</v>
      </c>
      <c r="D64" s="1" t="s">
        <v>18</v>
      </c>
      <c r="E64" s="2">
        <v>5</v>
      </c>
      <c r="F64" s="54"/>
      <c r="G64" s="3">
        <f t="shared" si="2"/>
        <v>0</v>
      </c>
      <c r="H64" s="52">
        <v>0.2</v>
      </c>
      <c r="I64" s="11">
        <f t="shared" si="3"/>
        <v>0</v>
      </c>
      <c r="J64" s="60">
        <f>'Ponuda zbir'!D9</f>
        <v>0</v>
      </c>
      <c r="K64" s="79">
        <f>'Ponuda zbir'!B38</f>
        <v>0</v>
      </c>
      <c r="L64" s="112"/>
    </row>
    <row r="65" spans="1:12" ht="15">
      <c r="A65" s="106">
        <v>11</v>
      </c>
      <c r="B65" s="62">
        <v>64</v>
      </c>
      <c r="C65" s="21" t="s">
        <v>82</v>
      </c>
      <c r="D65" s="21" t="s">
        <v>25</v>
      </c>
      <c r="E65" s="19">
        <v>10000</v>
      </c>
      <c r="F65" s="55"/>
      <c r="G65" s="20">
        <f>+E65*F65</f>
        <v>0</v>
      </c>
      <c r="H65" s="51">
        <v>0.2</v>
      </c>
      <c r="I65" s="80">
        <f>+G65*1.2</f>
        <v>0</v>
      </c>
      <c r="J65" s="62">
        <f>'Ponuda zbir'!D9</f>
        <v>0</v>
      </c>
      <c r="K65" s="81">
        <f>'Ponuda zbir'!B38</f>
        <v>0</v>
      </c>
      <c r="L65" s="111"/>
    </row>
    <row r="66" spans="1:12" ht="15">
      <c r="A66" s="106"/>
      <c r="B66" s="62">
        <v>65</v>
      </c>
      <c r="C66" s="21" t="s">
        <v>83</v>
      </c>
      <c r="D66" s="21" t="s">
        <v>25</v>
      </c>
      <c r="E66" s="19">
        <v>10000</v>
      </c>
      <c r="F66" s="55"/>
      <c r="G66" s="20">
        <f>+E66*F66</f>
        <v>0</v>
      </c>
      <c r="H66" s="51">
        <v>0.2</v>
      </c>
      <c r="I66" s="80">
        <f>+G66*1.2</f>
        <v>0</v>
      </c>
      <c r="J66" s="62">
        <f>'Ponuda zbir'!D9</f>
        <v>0</v>
      </c>
      <c r="K66" s="81">
        <f>'Ponuda zbir'!B38</f>
        <v>0</v>
      </c>
      <c r="L66" s="111"/>
    </row>
    <row r="67" spans="1:12" ht="15">
      <c r="A67" s="106"/>
      <c r="B67" s="62">
        <v>66</v>
      </c>
      <c r="C67" s="21" t="s">
        <v>84</v>
      </c>
      <c r="D67" s="21" t="s">
        <v>25</v>
      </c>
      <c r="E67" s="19">
        <v>19000</v>
      </c>
      <c r="F67" s="55"/>
      <c r="G67" s="20">
        <f>+E67*F67</f>
        <v>0</v>
      </c>
      <c r="H67" s="51">
        <v>0.2</v>
      </c>
      <c r="I67" s="80">
        <f>+G67*1.2</f>
        <v>0</v>
      </c>
      <c r="J67" s="62">
        <f>'Ponuda zbir'!D9</f>
        <v>0</v>
      </c>
      <c r="K67" s="81">
        <f>'Ponuda zbir'!B38</f>
        <v>0</v>
      </c>
      <c r="L67" s="111"/>
    </row>
    <row r="68" spans="1:12" ht="15">
      <c r="A68" s="106"/>
      <c r="B68" s="62">
        <v>67</v>
      </c>
      <c r="C68" s="21" t="s">
        <v>85</v>
      </c>
      <c r="D68" s="21" t="s">
        <v>25</v>
      </c>
      <c r="E68" s="19">
        <v>3600</v>
      </c>
      <c r="F68" s="55"/>
      <c r="G68" s="20">
        <f>+E68*F68</f>
        <v>0</v>
      </c>
      <c r="H68" s="51">
        <v>0.2</v>
      </c>
      <c r="I68" s="80">
        <f>+G68*1.2</f>
        <v>0</v>
      </c>
      <c r="J68" s="62">
        <f>'Ponuda zbir'!D9</f>
        <v>0</v>
      </c>
      <c r="K68" s="81">
        <f>'Ponuda zbir'!B38</f>
        <v>0</v>
      </c>
      <c r="L68" s="111"/>
    </row>
    <row r="69" spans="1:12" ht="15.75" thickBot="1">
      <c r="A69" s="108"/>
      <c r="B69" s="67">
        <v>68</v>
      </c>
      <c r="C69" s="68" t="s">
        <v>86</v>
      </c>
      <c r="D69" s="68" t="s">
        <v>25</v>
      </c>
      <c r="E69" s="69">
        <v>150</v>
      </c>
      <c r="F69" s="70"/>
      <c r="G69" s="71">
        <f>+E69*F69</f>
        <v>0</v>
      </c>
      <c r="H69" s="72">
        <v>0.2</v>
      </c>
      <c r="I69" s="82">
        <f>+G69*1.2</f>
        <v>0</v>
      </c>
      <c r="J69" s="67">
        <f>'Ponuda zbir'!D9</f>
        <v>0</v>
      </c>
      <c r="K69" s="83">
        <f>'Ponuda zbir'!B38</f>
        <v>0</v>
      </c>
      <c r="L69" s="113"/>
    </row>
    <row r="70" spans="1:10" ht="15">
      <c r="A70" s="23"/>
      <c r="B70" s="23"/>
      <c r="C70" s="22" t="s">
        <v>121</v>
      </c>
      <c r="D70" s="23"/>
      <c r="E70" s="24"/>
      <c r="F70" s="23"/>
      <c r="G70" s="23" t="s">
        <v>88</v>
      </c>
      <c r="H70" s="23"/>
      <c r="I70" s="23"/>
      <c r="J70" s="23"/>
    </row>
    <row r="71" spans="1:10" ht="15">
      <c r="A71" s="23"/>
      <c r="B71" s="23"/>
      <c r="C71" s="22"/>
      <c r="D71" s="23"/>
      <c r="E71" s="24"/>
      <c r="F71" s="23"/>
      <c r="G71" s="25"/>
      <c r="H71" s="23"/>
      <c r="I71" s="23"/>
      <c r="J71" s="23"/>
    </row>
    <row r="72" spans="1:11" ht="15" customHeight="1">
      <c r="A72" s="110" t="s">
        <v>119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</row>
    <row r="73" spans="1:11" s="16" customFormat="1" ht="12.75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</row>
    <row r="74" spans="1:11" ht="28.5" customHeight="1">
      <c r="A74" s="109" t="s">
        <v>87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</row>
    <row r="75" spans="1:11" ht="15" customHeight="1">
      <c r="A75" s="109" t="s">
        <v>120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30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</row>
    <row r="80" spans="5:6" ht="15">
      <c r="E80"/>
      <c r="F80" s="15"/>
    </row>
  </sheetData>
  <sheetProtection password="8999" sheet="1" objects="1" scenarios="1"/>
  <mergeCells count="13">
    <mergeCell ref="A65:A69"/>
    <mergeCell ref="A75:K76"/>
    <mergeCell ref="A25:A34"/>
    <mergeCell ref="A6:A10"/>
    <mergeCell ref="A11:A12"/>
    <mergeCell ref="A72:K73"/>
    <mergeCell ref="A74:K74"/>
    <mergeCell ref="A2:A5"/>
    <mergeCell ref="A13:A15"/>
    <mergeCell ref="A16:A20"/>
    <mergeCell ref="A21:A23"/>
    <mergeCell ref="A35:A39"/>
    <mergeCell ref="A40:A64"/>
  </mergeCells>
  <printOptions/>
  <pageMargins left="0.2362204724409449" right="0.2362204724409449" top="0.44" bottom="0.41" header="0.22" footer="0.16"/>
  <pageSetup horizontalDpi="600" verticalDpi="600" orientation="landscape" paperSize="9" r:id="rId1"/>
  <headerFooter>
    <oddHeader>&amp;CTehnička specifikacija za JNMV 2/2014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2014-02-11T12:11:04Z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