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ehSpec" sheetId="1" r:id="rId1"/>
    <sheet name="DetSpec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<sst xmlns="http://schemas.openxmlformats.org/spreadsheetml/2006/main" count="120" uniqueCount="76">
  <si>
    <t>kom</t>
  </si>
  <si>
    <t>RUKAVICA GUMENA ZA VISE UPOTREBA 1par/1pak</t>
  </si>
  <si>
    <t>KRPA TRULEKS 175x155 mm</t>
  </si>
  <si>
    <t>SAPUN ZA RUKE 100gr</t>
  </si>
  <si>
    <t>SUNĐER ZA POSUĐE- ABRAZIVNI</t>
  </si>
  <si>
    <t>SREDSTVO ZA ODRŽAVANJE SANITARIJA- SANIPER 1L</t>
  </si>
  <si>
    <t>SIRKOVA METLA</t>
  </si>
  <si>
    <t>pak</t>
  </si>
  <si>
    <t>ČETKA ZA WC šolju sa postoljem/ PVC</t>
  </si>
  <si>
    <t>MALE LOPATICE ZA SMECE PVC</t>
  </si>
  <si>
    <t>POSUDA ZA TEČNI SAPUN KOJA SE POSTAVLJA NA ZID OD 300ml</t>
  </si>
  <si>
    <t>KANTA ZA SMEĆE 140L PVC</t>
  </si>
  <si>
    <t>KANTA ZA SMEĆE 15L pedalka PVC</t>
  </si>
  <si>
    <t>KANTA ZA VODU SA  BRISKOM/PVC</t>
  </si>
  <si>
    <t>PVC ČAŠE 2 DL</t>
  </si>
  <si>
    <t>KESE TREGERICE 140 gr</t>
  </si>
  <si>
    <t>kg</t>
  </si>
  <si>
    <t>TOALET PAPIR -ROLNA-180gr. Troslojni, 100 %  CELULOZA</t>
  </si>
  <si>
    <t>UBRUSI PAPIRNI - ROLNA-140 gr.troslojni  100% CELULOZA</t>
  </si>
  <si>
    <t>SREDSTVO ZA PRANJE I DEZINFEKCIJU PODOVA -OSVEŽIN 1L</t>
  </si>
  <si>
    <t>L</t>
  </si>
  <si>
    <t xml:space="preserve">KRPA ZA POD PAMUCNA DIMENZIJE 80x 60cm </t>
  </si>
  <si>
    <t>ANTISEPTIK SR. ZA PRANJE RUKU SA  GLICERINOM 1L- TEČNI SAPUN</t>
  </si>
  <si>
    <t>ком</t>
  </si>
  <si>
    <t>ALUMINIJUMSKA DRŠKA 1400x 24mm</t>
  </si>
  <si>
    <t>CEDILJKA MOPA ZA SPRING PLUS TRONIC VK4</t>
  </si>
  <si>
    <t>MOP/krpa/ SPRING PLUS TRONIC VERMOP 4944 - 048 /40 cm</t>
  </si>
  <si>
    <t>Partije</t>
  </si>
  <si>
    <t>Dom zdravlja "dr Milorad - Mika Pavlović"</t>
  </si>
  <si>
    <t>Srpskocrkvena 5</t>
  </si>
  <si>
    <t>22320 Inđija</t>
  </si>
  <si>
    <t>Tel: 022/561-282</t>
  </si>
  <si>
    <t>Fax: 022/510-035</t>
  </si>
  <si>
    <t>web:</t>
  </si>
  <si>
    <t>www.dzindjija.rs</t>
  </si>
  <si>
    <t>Naziv ponuđača:</t>
  </si>
  <si>
    <t>PIB:</t>
  </si>
  <si>
    <t>MB:</t>
  </si>
  <si>
    <t xml:space="preserve">PARTIJA 1 </t>
  </si>
  <si>
    <t>Ukupan iznos ponude bez PDV-a</t>
  </si>
  <si>
    <t>Ukupan iznos ponude sa PDV-om</t>
  </si>
  <si>
    <t>PARTIJA 2</t>
  </si>
  <si>
    <t>PARTIJA 3</t>
  </si>
  <si>
    <t>PARTIJA 4</t>
  </si>
  <si>
    <t>PARTIJA 5</t>
  </si>
  <si>
    <t>PARTIJA 6</t>
  </si>
  <si>
    <t>PARTIJA 7</t>
  </si>
  <si>
    <t>Ukupan iznos ponuda za sve ponuđene partije bez PDV-a</t>
  </si>
  <si>
    <t xml:space="preserve">Napomena: Obavezno uneti podatak Naziv ponuđača, PIB i MB u okviru ovog sheet-a, polja ukupan iznos bez PDV-a i Ukupan iznos sa PDV-om, kao i Ukupan iznos PDV-a se automatski preračunavaju na osnovu  vaših unetih podataka u sheet-u tech.spec i nije ih moguće direktno menjati. </t>
  </si>
  <si>
    <t>Ukupan iznos ponuda za sve ponuđene partije sa PDV-om</t>
  </si>
  <si>
    <t>Tehnička specifikacija- Prilog br.1  za JNMV  broj 1/2014</t>
  </si>
  <si>
    <t>Datum</t>
  </si>
  <si>
    <t>M.P.</t>
  </si>
  <si>
    <t>Ponuđač</t>
  </si>
  <si>
    <t>R.br.</t>
  </si>
  <si>
    <t>OPIS</t>
  </si>
  <si>
    <t>jed.mere</t>
  </si>
  <si>
    <t>količina</t>
  </si>
  <si>
    <t>jed.cena bez pdv-a</t>
  </si>
  <si>
    <t>Ukupna iznos bez pdv-a</t>
  </si>
  <si>
    <t>Ukupan iznos sa pdv-om</t>
  </si>
  <si>
    <t>DETERDŽENT ZA SUDOVE TAŠ 1l  ili  "odgovarajuće"</t>
  </si>
  <si>
    <t>PRAŠAK ZA VEŠ MERIX  6kg ili "odgovarajuće"</t>
  </si>
  <si>
    <t>PRAŠAK ZA VEŠ MERIX  2kg ili "odgovarajuće"</t>
  </si>
  <si>
    <t>VIM TEČNI ABRAZIVNI  750ml ili "odgovarajuće"</t>
  </si>
  <si>
    <t>SREDSTVO ZA IZBELJIVANJE- VARIKINA 1l ili "odgovarajuće"</t>
  </si>
  <si>
    <t>SO ZA MASINSKO PRANJE SUDOVA FINISH  1,5 KG ili "odgovarajuće"</t>
  </si>
  <si>
    <t>TABLETE ZA MASINSKO PRANJE SUDOVA FINISH 70 ili "odgovarajuće"</t>
  </si>
  <si>
    <t>KESA ZA SMECE PVC CRNE 500mm x 600mm  ili "odgovarajuće"</t>
  </si>
  <si>
    <t>POWERFIX GEL- SREDSTVO ZA SKIDANJE KAMENCA 1L- KIEHL ili "odgovarajuće"</t>
  </si>
  <si>
    <t>SANIKAL- SREDSTVO ZA HIGIJENU PLOČIĆA 1 L- KIEHL ili "odgovarajuće"</t>
  </si>
  <si>
    <t>TORVAN-SREDSTVO ZA RADNE POVRŠINE konzentrat 1l- KIEHL ili "odgovarajuće"</t>
  </si>
  <si>
    <t>PINOSET 0.5 L ili "odgovarajuće"</t>
  </si>
  <si>
    <t>Naručilac zadržava pravo da u periodu nabavke može menjati količine dobara navedene u specifikaciji  ± 15%.</t>
  </si>
  <si>
    <t>U                                                datum:</t>
  </si>
  <si>
    <t>DRŽAČ MOPA ZA  SPRING PLUS TRONIC( Držač mopa, krpe za brisanje sa zglobom, Sprint PLus program, širine 40cm, od plastike i metala ili ekvivalentno</t>
  </si>
</sst>
</file>

<file path=xl/styles.xml><?xml version="1.0" encoding="utf-8"?>
<styleSheet xmlns="http://schemas.openxmlformats.org/spreadsheetml/2006/main">
  <numFmts count="1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&quot;Din.&quot;"/>
    <numFmt numFmtId="173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.5"/>
      <name val="MS Sans Serif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"/>
      <family val="1"/>
    </font>
    <font>
      <sz val="11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Times New Roman"/>
      <family val="1"/>
    </font>
    <font>
      <sz val="9"/>
      <color theme="1"/>
      <name val="Calibri"/>
      <family val="2"/>
    </font>
    <font>
      <sz val="7"/>
      <color theme="1"/>
      <name val="Calibri"/>
      <family val="2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56" applyFill="1">
      <alignment/>
      <protection/>
    </xf>
    <xf numFmtId="172" fontId="5" fillId="33" borderId="11" xfId="56" applyNumberFormat="1" applyFont="1" applyFill="1" applyBorder="1" applyAlignment="1">
      <alignment vertical="center"/>
      <protection/>
    </xf>
    <xf numFmtId="172" fontId="5" fillId="33" borderId="12" xfId="56" applyNumberFormat="1" applyFont="1" applyFill="1" applyBorder="1" applyAlignment="1">
      <alignment vertical="center"/>
      <protection/>
    </xf>
    <xf numFmtId="0" fontId="2" fillId="0" borderId="0" xfId="56" applyFill="1" applyAlignment="1">
      <alignment vertical="center"/>
      <protection/>
    </xf>
    <xf numFmtId="0" fontId="3" fillId="0" borderId="0" xfId="56" applyFont="1" applyFill="1">
      <alignment/>
      <protection/>
    </xf>
    <xf numFmtId="0" fontId="48" fillId="0" borderId="0" xfId="52" applyFont="1" applyFill="1" applyAlignment="1" applyProtection="1">
      <alignment/>
      <protection/>
    </xf>
    <xf numFmtId="0" fontId="5" fillId="0" borderId="10" xfId="56" applyFont="1" applyFill="1" applyBorder="1" applyProtection="1">
      <alignment/>
      <protection locked="0"/>
    </xf>
    <xf numFmtId="1" fontId="5" fillId="0" borderId="10" xfId="56" applyNumberFormat="1" applyFont="1" applyFill="1" applyBorder="1" applyProtection="1">
      <alignment/>
      <protection locked="0"/>
    </xf>
    <xf numFmtId="49" fontId="5" fillId="0" borderId="10" xfId="56" applyNumberFormat="1" applyFont="1" applyFill="1" applyBorder="1" applyAlignment="1" applyProtection="1">
      <alignment horizontal="right"/>
      <protection locked="0"/>
    </xf>
    <xf numFmtId="172" fontId="5" fillId="0" borderId="11" xfId="56" applyNumberFormat="1" applyFont="1" applyFill="1" applyBorder="1" applyAlignment="1">
      <alignment vertical="center"/>
      <protection/>
    </xf>
    <xf numFmtId="172" fontId="5" fillId="0" borderId="12" xfId="56" applyNumberFormat="1" applyFont="1" applyFill="1" applyBorder="1" applyAlignment="1">
      <alignment vertical="center"/>
      <protection/>
    </xf>
    <xf numFmtId="0" fontId="3" fillId="0" borderId="0" xfId="56" applyFont="1" applyFill="1" applyProtection="1">
      <alignment/>
      <protection locked="0"/>
    </xf>
    <xf numFmtId="14" fontId="7" fillId="0" borderId="13" xfId="56" applyNumberFormat="1" applyFont="1" applyFill="1" applyBorder="1" applyProtection="1">
      <alignment/>
      <protection locked="0"/>
    </xf>
    <xf numFmtId="2" fontId="3" fillId="0" borderId="0" xfId="56" applyNumberFormat="1" applyFont="1" applyFill="1" applyAlignment="1">
      <alignment horizontal="right"/>
      <protection/>
    </xf>
    <xf numFmtId="2" fontId="3" fillId="0" borderId="0" xfId="56" applyNumberFormat="1" applyFont="1" applyFill="1" applyAlignment="1" applyProtection="1">
      <alignment horizontal="right"/>
      <protection locked="0"/>
    </xf>
    <xf numFmtId="9" fontId="3" fillId="0" borderId="0" xfId="60" applyFont="1" applyFill="1" applyAlignment="1">
      <alignment horizontal="center" vertical="center"/>
    </xf>
    <xf numFmtId="9" fontId="3" fillId="0" borderId="13" xfId="6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27" fillId="33" borderId="10" xfId="0" applyFont="1" applyFill="1" applyBorder="1" applyAlignment="1">
      <alignment/>
    </xf>
    <xf numFmtId="172" fontId="5" fillId="33" borderId="14" xfId="56" applyNumberFormat="1" applyFont="1" applyFill="1" applyBorder="1" applyAlignment="1">
      <alignment vertical="center"/>
      <protection/>
    </xf>
    <xf numFmtId="0" fontId="0" fillId="0" borderId="13" xfId="0" applyBorder="1" applyAlignment="1">
      <alignment/>
    </xf>
    <xf numFmtId="0" fontId="27" fillId="0" borderId="0" xfId="0" applyFont="1" applyFill="1" applyBorder="1" applyAlignment="1">
      <alignment/>
    </xf>
    <xf numFmtId="0" fontId="6" fillId="3" borderId="10" xfId="56" applyFont="1" applyFill="1" applyBorder="1" applyAlignment="1">
      <alignment horizontal="center" vertical="center" textRotation="90" wrapText="1"/>
      <protection/>
    </xf>
    <xf numFmtId="172" fontId="4" fillId="3" borderId="10" xfId="56" applyNumberFormat="1" applyFont="1" applyFill="1" applyBorder="1" applyAlignment="1">
      <alignment vertical="center"/>
      <protection/>
    </xf>
    <xf numFmtId="173" fontId="0" fillId="33" borderId="10" xfId="0" applyNumberFormat="1" applyFill="1" applyBorder="1" applyAlignment="1">
      <alignment/>
    </xf>
    <xf numFmtId="173" fontId="0" fillId="33" borderId="15" xfId="0" applyNumberFormat="1" applyFill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5" xfId="0" applyNumberFormat="1" applyBorder="1" applyAlignment="1">
      <alignment/>
    </xf>
    <xf numFmtId="173" fontId="0" fillId="0" borderId="10" xfId="0" applyNumberFormat="1" applyFont="1" applyBorder="1" applyAlignment="1">
      <alignment/>
    </xf>
    <xf numFmtId="173" fontId="27" fillId="33" borderId="10" xfId="0" applyNumberFormat="1" applyFont="1" applyFill="1" applyBorder="1" applyAlignment="1">
      <alignment/>
    </xf>
    <xf numFmtId="173" fontId="0" fillId="33" borderId="10" xfId="0" applyNumberFormat="1" applyFill="1" applyBorder="1" applyAlignment="1" applyProtection="1">
      <alignment/>
      <protection locked="0"/>
    </xf>
    <xf numFmtId="173" fontId="0" fillId="33" borderId="15" xfId="0" applyNumberFormat="1" applyFill="1" applyBorder="1" applyAlignment="1" applyProtection="1">
      <alignment/>
      <protection locked="0"/>
    </xf>
    <xf numFmtId="173" fontId="0" fillId="0" borderId="10" xfId="0" applyNumberFormat="1" applyBorder="1" applyAlignment="1" applyProtection="1">
      <alignment/>
      <protection locked="0"/>
    </xf>
    <xf numFmtId="173" fontId="0" fillId="0" borderId="10" xfId="0" applyNumberFormat="1" applyFill="1" applyBorder="1" applyAlignment="1" applyProtection="1">
      <alignment/>
      <protection locked="0"/>
    </xf>
    <xf numFmtId="173" fontId="0" fillId="0" borderId="15" xfId="0" applyNumberFormat="1" applyFill="1" applyBorder="1" applyAlignment="1" applyProtection="1">
      <alignment/>
      <protection locked="0"/>
    </xf>
    <xf numFmtId="173" fontId="27" fillId="33" borderId="10" xfId="0" applyNumberFormat="1" applyFont="1" applyFill="1" applyBorder="1" applyAlignment="1" applyProtection="1">
      <alignment/>
      <protection locked="0"/>
    </xf>
    <xf numFmtId="0" fontId="5" fillId="0" borderId="0" xfId="56" applyFont="1" applyFill="1" applyAlignment="1">
      <alignment vertical="center" wrapText="1"/>
      <protection/>
    </xf>
    <xf numFmtId="0" fontId="4" fillId="0" borderId="0" xfId="56" applyFont="1" applyFill="1" applyAlignment="1">
      <alignment/>
      <protection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0" fontId="6" fillId="33" borderId="10" xfId="56" applyFont="1" applyFill="1" applyBorder="1" applyAlignment="1">
      <alignment horizontal="center" vertical="center" textRotation="90" wrapText="1"/>
      <protection/>
    </xf>
    <xf numFmtId="0" fontId="8" fillId="33" borderId="16" xfId="56" applyFont="1" applyFill="1" applyBorder="1" applyAlignment="1">
      <alignment horizontal="center" vertical="center" wrapText="1"/>
      <protection/>
    </xf>
    <xf numFmtId="0" fontId="8" fillId="33" borderId="17" xfId="56" applyFont="1" applyFill="1" applyBorder="1" applyAlignment="1">
      <alignment horizontal="center" vertical="center" wrapText="1"/>
      <protection/>
    </xf>
    <xf numFmtId="0" fontId="8" fillId="33" borderId="18" xfId="56" applyFont="1" applyFill="1" applyBorder="1" applyAlignment="1">
      <alignment horizontal="center" vertical="center" wrapText="1"/>
      <protection/>
    </xf>
    <xf numFmtId="0" fontId="8" fillId="33" borderId="19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/>
      <protection/>
    </xf>
    <xf numFmtId="0" fontId="6" fillId="0" borderId="10" xfId="56" applyFont="1" applyFill="1" applyBorder="1" applyAlignment="1">
      <alignment horizontal="center" vertical="center" textRotation="90" wrapText="1"/>
      <protection/>
    </xf>
    <xf numFmtId="0" fontId="8" fillId="0" borderId="16" xfId="56" applyFont="1" applyFill="1" applyBorder="1" applyAlignment="1">
      <alignment horizontal="center" vertical="center" wrapText="1"/>
      <protection/>
    </xf>
    <xf numFmtId="0" fontId="8" fillId="0" borderId="17" xfId="56" applyFont="1" applyFill="1" applyBorder="1" applyAlignment="1">
      <alignment horizontal="center" vertical="center" wrapText="1"/>
      <protection/>
    </xf>
    <xf numFmtId="0" fontId="8" fillId="0" borderId="18" xfId="56" applyFont="1" applyFill="1" applyBorder="1" applyAlignment="1">
      <alignment horizontal="center" vertical="center" wrapText="1"/>
      <protection/>
    </xf>
    <xf numFmtId="0" fontId="8" fillId="0" borderId="19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/>
      <protection/>
    </xf>
    <xf numFmtId="0" fontId="5" fillId="0" borderId="20" xfId="56" applyFont="1" applyFill="1" applyBorder="1" applyAlignment="1">
      <alignment horizontal="left" vertical="center" wrapText="1"/>
      <protection/>
    </xf>
    <xf numFmtId="0" fontId="5" fillId="0" borderId="0" xfId="56" applyFont="1" applyFill="1" applyAlignment="1">
      <alignment horizontal="left" vertical="center" wrapText="1"/>
      <protection/>
    </xf>
    <xf numFmtId="0" fontId="4" fillId="3" borderId="15" xfId="56" applyFont="1" applyFill="1" applyBorder="1" applyAlignment="1">
      <alignment horizontal="center" vertical="center" wrapText="1"/>
      <protection/>
    </xf>
    <xf numFmtId="0" fontId="4" fillId="3" borderId="21" xfId="56" applyFont="1" applyFill="1" applyBorder="1" applyAlignment="1">
      <alignment horizontal="center" vertical="center" wrapText="1"/>
      <protection/>
    </xf>
    <xf numFmtId="0" fontId="4" fillId="3" borderId="10" xfId="56" applyFont="1" applyFill="1" applyBorder="1" applyAlignment="1">
      <alignment horizontal="center" vertical="center" wrapText="1"/>
      <protection/>
    </xf>
    <xf numFmtId="0" fontId="6" fillId="33" borderId="22" xfId="56" applyFont="1" applyFill="1" applyBorder="1" applyAlignment="1">
      <alignment horizontal="center" vertical="center" textRotation="90" wrapText="1"/>
      <protection/>
    </xf>
    <xf numFmtId="0" fontId="8" fillId="33" borderId="23" xfId="56" applyFont="1" applyFill="1" applyBorder="1" applyAlignment="1">
      <alignment horizontal="center" vertical="center" wrapText="1"/>
      <protection/>
    </xf>
    <xf numFmtId="0" fontId="8" fillId="33" borderId="22" xfId="56" applyFont="1" applyFill="1" applyBorder="1" applyAlignment="1">
      <alignment horizontal="center" vertical="center" wrapText="1"/>
      <protection/>
    </xf>
    <xf numFmtId="0" fontId="46" fillId="0" borderId="2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left" wrapText="1"/>
    </xf>
    <xf numFmtId="0" fontId="50" fillId="3" borderId="10" xfId="0" applyFont="1" applyFill="1" applyBorder="1" applyAlignment="1">
      <alignment horizontal="center" vertical="center" wrapText="1"/>
    </xf>
    <xf numFmtId="0" fontId="50" fillId="3" borderId="10" xfId="0" applyFont="1" applyFill="1" applyBorder="1" applyAlignment="1">
      <alignment horizontal="center" vertical="center"/>
    </xf>
    <xf numFmtId="0" fontId="50" fillId="3" borderId="10" xfId="0" applyFont="1" applyFill="1" applyBorder="1" applyAlignment="1">
      <alignment horizontal="center" vertical="center"/>
    </xf>
    <xf numFmtId="0" fontId="51" fillId="3" borderId="10" xfId="0" applyFont="1" applyFill="1" applyBorder="1" applyAlignment="1">
      <alignment horizontal="center" vertical="center" wrapText="1"/>
    </xf>
    <xf numFmtId="0" fontId="51" fillId="3" borderId="10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4981575</xdr:colOff>
      <xdr:row>40</xdr:row>
      <xdr:rowOff>133350</xdr:rowOff>
    </xdr:from>
    <xdr:ext cx="190500" cy="285750"/>
    <xdr:sp>
      <xdr:nvSpPr>
        <xdr:cNvPr id="1" name="TextBox 1"/>
        <xdr:cNvSpPr txBox="1">
          <a:spLocks noChangeArrowheads="1"/>
        </xdr:cNvSpPr>
      </xdr:nvSpPr>
      <xdr:spPr>
        <a:xfrm>
          <a:off x="5553075" y="79343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zindjija.r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9">
      <selection activeCell="D26" sqref="D26"/>
    </sheetView>
  </sheetViews>
  <sheetFormatPr defaultColWidth="19.8515625" defaultRowHeight="15"/>
  <cols>
    <col min="1" max="1" width="15.00390625" style="6" customWidth="1"/>
    <col min="2" max="3" width="19.8515625" style="6" customWidth="1"/>
    <col min="4" max="4" width="24.28125" style="6" customWidth="1"/>
    <col min="5" max="16384" width="19.8515625" style="6" customWidth="1"/>
  </cols>
  <sheetData>
    <row r="1" spans="1:2" ht="15.75">
      <c r="A1" s="10" t="s">
        <v>28</v>
      </c>
      <c r="B1" s="10"/>
    </row>
    <row r="2" spans="1:2" ht="15.75">
      <c r="A2" s="10" t="s">
        <v>29</v>
      </c>
      <c r="B2" s="10"/>
    </row>
    <row r="3" spans="1:2" ht="15.75">
      <c r="A3" s="10" t="s">
        <v>30</v>
      </c>
      <c r="B3" s="10"/>
    </row>
    <row r="4" spans="1:2" ht="15.75">
      <c r="A4" s="10" t="s">
        <v>31</v>
      </c>
      <c r="B4" s="10"/>
    </row>
    <row r="5" spans="1:2" ht="15.75">
      <c r="A5" s="10" t="s">
        <v>32</v>
      </c>
      <c r="B5" s="10"/>
    </row>
    <row r="6" spans="1:2" ht="15.75">
      <c r="A6" s="10" t="s">
        <v>33</v>
      </c>
      <c r="B6" s="11" t="s">
        <v>34</v>
      </c>
    </row>
    <row r="7" spans="1:5" ht="18.75">
      <c r="A7" s="52" t="s">
        <v>50</v>
      </c>
      <c r="B7" s="52"/>
      <c r="C7" s="52"/>
      <c r="D7" s="52"/>
      <c r="E7" s="44"/>
    </row>
    <row r="9" spans="2:4" ht="15.75">
      <c r="B9" s="58" t="s">
        <v>35</v>
      </c>
      <c r="C9" s="58"/>
      <c r="D9" s="12"/>
    </row>
    <row r="10" spans="2:4" ht="15.75">
      <c r="B10" s="58" t="s">
        <v>36</v>
      </c>
      <c r="C10" s="58"/>
      <c r="D10" s="13"/>
    </row>
    <row r="11" spans="2:4" ht="15.75">
      <c r="B11" s="58" t="s">
        <v>37</v>
      </c>
      <c r="C11" s="58"/>
      <c r="D11" s="14"/>
    </row>
    <row r="12" ht="13.5" thickBot="1"/>
    <row r="13" spans="1:4" ht="25.5" customHeight="1">
      <c r="A13" s="47" t="s">
        <v>38</v>
      </c>
      <c r="B13" s="48" t="s">
        <v>39</v>
      </c>
      <c r="C13" s="49"/>
      <c r="D13" s="7">
        <f>SUM(DetSpec!G2:G14)</f>
        <v>0</v>
      </c>
    </row>
    <row r="14" spans="1:4" ht="25.5" customHeight="1" thickBot="1">
      <c r="A14" s="47"/>
      <c r="B14" s="50" t="s">
        <v>40</v>
      </c>
      <c r="C14" s="51"/>
      <c r="D14" s="8">
        <f>+DetSpec!H2:H14</f>
        <v>0</v>
      </c>
    </row>
    <row r="15" spans="1:4" ht="25.5" customHeight="1">
      <c r="A15" s="53" t="s">
        <v>41</v>
      </c>
      <c r="B15" s="54" t="s">
        <v>39</v>
      </c>
      <c r="C15" s="55"/>
      <c r="D15" s="15">
        <f>SUM(DetSpec!G15:G20)</f>
        <v>0</v>
      </c>
    </row>
    <row r="16" spans="1:4" s="9" customFormat="1" ht="25.5" customHeight="1" thickBot="1">
      <c r="A16" s="53"/>
      <c r="B16" s="56" t="s">
        <v>40</v>
      </c>
      <c r="C16" s="57"/>
      <c r="D16" s="16">
        <f>SUM(DetSpec!H15:H20)</f>
        <v>0</v>
      </c>
    </row>
    <row r="17" spans="1:4" s="9" customFormat="1" ht="25.5" customHeight="1">
      <c r="A17" s="47" t="s">
        <v>42</v>
      </c>
      <c r="B17" s="48" t="s">
        <v>39</v>
      </c>
      <c r="C17" s="49"/>
      <c r="D17" s="7">
        <f>SUM(DetSpec!G21:G22)</f>
        <v>0</v>
      </c>
    </row>
    <row r="18" spans="1:4" s="9" customFormat="1" ht="25.5" customHeight="1" thickBot="1">
      <c r="A18" s="47"/>
      <c r="B18" s="50" t="s">
        <v>40</v>
      </c>
      <c r="C18" s="51"/>
      <c r="D18" s="8">
        <f>SUM(DetSpec!H21:H22)</f>
        <v>0</v>
      </c>
    </row>
    <row r="19" spans="1:4" s="9" customFormat="1" ht="25.5" customHeight="1">
      <c r="A19" s="53" t="s">
        <v>43</v>
      </c>
      <c r="B19" s="54" t="s">
        <v>39</v>
      </c>
      <c r="C19" s="55"/>
      <c r="D19" s="15">
        <f>SUM(DetSpec!G25:G26)</f>
        <v>0</v>
      </c>
    </row>
    <row r="20" spans="1:4" s="9" customFormat="1" ht="25.5" customHeight="1" thickBot="1">
      <c r="A20" s="53"/>
      <c r="B20" s="56" t="s">
        <v>40</v>
      </c>
      <c r="C20" s="57"/>
      <c r="D20" s="16">
        <f>SUM(DetSpec!H23:H24)</f>
        <v>0</v>
      </c>
    </row>
    <row r="21" spans="1:4" s="9" customFormat="1" ht="25.5" customHeight="1">
      <c r="A21" s="47" t="s">
        <v>44</v>
      </c>
      <c r="B21" s="48" t="s">
        <v>39</v>
      </c>
      <c r="C21" s="49"/>
      <c r="D21" s="7">
        <f>+DetSpec!G25+DetSpec!G26</f>
        <v>0</v>
      </c>
    </row>
    <row r="22" spans="1:4" s="9" customFormat="1" ht="25.5" customHeight="1" thickBot="1">
      <c r="A22" s="47"/>
      <c r="B22" s="50" t="s">
        <v>40</v>
      </c>
      <c r="C22" s="51"/>
      <c r="D22" s="8">
        <f>+DetSpec!H25+DetSpec!H26</f>
        <v>0</v>
      </c>
    </row>
    <row r="23" spans="1:4" s="9" customFormat="1" ht="25.5" customHeight="1">
      <c r="A23" s="53" t="s">
        <v>45</v>
      </c>
      <c r="B23" s="54" t="s">
        <v>39</v>
      </c>
      <c r="C23" s="55"/>
      <c r="D23" s="15">
        <f>+DetSpec!G27</f>
        <v>0</v>
      </c>
    </row>
    <row r="24" spans="1:4" s="9" customFormat="1" ht="25.5" customHeight="1" thickBot="1">
      <c r="A24" s="53"/>
      <c r="B24" s="56" t="s">
        <v>40</v>
      </c>
      <c r="C24" s="57"/>
      <c r="D24" s="16">
        <f>+DetSpec!H27</f>
        <v>0</v>
      </c>
    </row>
    <row r="25" spans="1:4" s="9" customFormat="1" ht="25.5" customHeight="1">
      <c r="A25" s="47" t="s">
        <v>46</v>
      </c>
      <c r="B25" s="48" t="s">
        <v>39</v>
      </c>
      <c r="C25" s="49"/>
      <c r="D25" s="7">
        <f>SUM(DetSpec!G28:G36)</f>
        <v>0</v>
      </c>
    </row>
    <row r="26" spans="1:4" s="9" customFormat="1" ht="25.5" customHeight="1">
      <c r="A26" s="64"/>
      <c r="B26" s="65" t="s">
        <v>40</v>
      </c>
      <c r="C26" s="66"/>
      <c r="D26" s="26">
        <f>SUM(DetSpec!H28:H35)</f>
        <v>0</v>
      </c>
    </row>
    <row r="27" spans="1:4" s="9" customFormat="1" ht="39.75" customHeight="1">
      <c r="A27" s="29"/>
      <c r="B27" s="61" t="s">
        <v>47</v>
      </c>
      <c r="C27" s="62"/>
      <c r="D27" s="30">
        <f>SUM(D13,D15,D17,D19,D21,D23,D25)</f>
        <v>0</v>
      </c>
    </row>
    <row r="28" spans="1:4" s="9" customFormat="1" ht="39.75" customHeight="1">
      <c r="A28" s="29"/>
      <c r="B28" s="63" t="s">
        <v>49</v>
      </c>
      <c r="C28" s="63"/>
      <c r="D28" s="30">
        <f>SUM(D14,D16,D18,D20,D22,D24,D26)</f>
        <v>0</v>
      </c>
    </row>
    <row r="29" spans="1:5" ht="12.75" customHeight="1">
      <c r="A29" s="59" t="s">
        <v>48</v>
      </c>
      <c r="B29" s="59"/>
      <c r="C29" s="59"/>
      <c r="D29" s="59"/>
      <c r="E29" s="43"/>
    </row>
    <row r="30" spans="1:5" ht="12.75" customHeight="1">
      <c r="A30" s="60"/>
      <c r="B30" s="60"/>
      <c r="C30" s="60"/>
      <c r="D30" s="60"/>
      <c r="E30" s="43"/>
    </row>
    <row r="31" spans="1:5" ht="53.25" customHeight="1">
      <c r="A31" s="60"/>
      <c r="B31" s="60"/>
      <c r="C31" s="60"/>
      <c r="D31" s="60"/>
      <c r="E31" s="43"/>
    </row>
    <row r="34" spans="1:4" ht="15.75">
      <c r="A34" s="17" t="s">
        <v>51</v>
      </c>
      <c r="B34" s="18"/>
      <c r="C34" s="19" t="s">
        <v>52</v>
      </c>
      <c r="D34" s="21" t="s">
        <v>53</v>
      </c>
    </row>
    <row r="35" spans="2:4" ht="15.75">
      <c r="B35" s="17"/>
      <c r="C35" s="20"/>
      <c r="D35" s="22"/>
    </row>
  </sheetData>
  <sheetProtection password="8999" sheet="1" objects="1" scenarios="1"/>
  <mergeCells count="28">
    <mergeCell ref="A29:D31"/>
    <mergeCell ref="B27:C27"/>
    <mergeCell ref="B28:C28"/>
    <mergeCell ref="A23:A24"/>
    <mergeCell ref="B23:C23"/>
    <mergeCell ref="B24:C24"/>
    <mergeCell ref="A25:A26"/>
    <mergeCell ref="B25:C25"/>
    <mergeCell ref="B26:C26"/>
    <mergeCell ref="A19:A20"/>
    <mergeCell ref="B19:C19"/>
    <mergeCell ref="B20:C20"/>
    <mergeCell ref="A21:A22"/>
    <mergeCell ref="B21:C21"/>
    <mergeCell ref="B22:C22"/>
    <mergeCell ref="A17:A18"/>
    <mergeCell ref="B17:C17"/>
    <mergeCell ref="B18:C18"/>
    <mergeCell ref="B9:C9"/>
    <mergeCell ref="B10:C10"/>
    <mergeCell ref="B11:C11"/>
    <mergeCell ref="A13:A14"/>
    <mergeCell ref="B13:C13"/>
    <mergeCell ref="B14:C14"/>
    <mergeCell ref="A7:D7"/>
    <mergeCell ref="A15:A16"/>
    <mergeCell ref="B15:C15"/>
    <mergeCell ref="B16:C16"/>
  </mergeCells>
  <dataValidations count="3">
    <dataValidation allowBlank="1" showInputMessage="1" showErrorMessage="1" promptTitle="Unesite Matični broj ponuđača" prompt="Unesite Matični broj ponuđača" sqref="IQ11"/>
    <dataValidation type="textLength" allowBlank="1" showInputMessage="1" showErrorMessage="1" promptTitle="Unesite naziv ponuđača" prompt="Unesite naziv ponuđača min 3 slova, maximalno 40" sqref="IQ9">
      <formula1>3</formula1>
      <formula2>40</formula2>
    </dataValidation>
    <dataValidation type="whole" allowBlank="1" showInputMessage="1" showErrorMessage="1" promptTitle="Unesite PIB" prompt="Unesite PIB ponuđača 9 cifara" sqref="IQ10">
      <formula1>0</formula1>
      <formula2>999999999</formula2>
    </dataValidation>
  </dataValidations>
  <hyperlinks>
    <hyperlink ref="B6" r:id="rId1" display="www.dzindjija.rs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F35" sqref="F35:F36"/>
    </sheetView>
  </sheetViews>
  <sheetFormatPr defaultColWidth="9.140625" defaultRowHeight="15"/>
  <cols>
    <col min="1" max="1" width="4.28125" style="4" customWidth="1"/>
    <col min="2" max="2" width="4.28125" style="0" customWidth="1"/>
    <col min="3" max="3" width="74.8515625" style="0" customWidth="1"/>
    <col min="4" max="4" width="6.421875" style="0" customWidth="1"/>
    <col min="5" max="5" width="6.8515625" style="0" customWidth="1"/>
    <col min="6" max="6" width="11.421875" style="0" customWidth="1"/>
    <col min="7" max="7" width="13.8515625" style="0" customWidth="1"/>
    <col min="8" max="8" width="15.140625" style="0" customWidth="1"/>
  </cols>
  <sheetData>
    <row r="1" spans="1:8" s="46" customFormat="1" ht="12.75" customHeight="1">
      <c r="A1" s="71" t="s">
        <v>27</v>
      </c>
      <c r="B1" s="72" t="s">
        <v>54</v>
      </c>
      <c r="C1" s="73" t="s">
        <v>55</v>
      </c>
      <c r="D1" s="74" t="s">
        <v>56</v>
      </c>
      <c r="E1" s="75" t="s">
        <v>57</v>
      </c>
      <c r="F1" s="74" t="s">
        <v>58</v>
      </c>
      <c r="G1" s="74" t="s">
        <v>59</v>
      </c>
      <c r="H1" s="74" t="s">
        <v>60</v>
      </c>
    </row>
    <row r="2" spans="1:8" ht="15">
      <c r="A2" s="68">
        <v>1</v>
      </c>
      <c r="B2" s="23">
        <v>1</v>
      </c>
      <c r="C2" s="23" t="s">
        <v>61</v>
      </c>
      <c r="D2" s="23" t="s">
        <v>0</v>
      </c>
      <c r="E2" s="23">
        <v>425</v>
      </c>
      <c r="F2" s="37"/>
      <c r="G2" s="31">
        <f>+E2*F2</f>
        <v>0</v>
      </c>
      <c r="H2" s="31">
        <f>+G2*1.2</f>
        <v>0</v>
      </c>
    </row>
    <row r="3" spans="1:8" ht="15">
      <c r="A3" s="68"/>
      <c r="B3" s="23">
        <v>2</v>
      </c>
      <c r="C3" s="23" t="s">
        <v>62</v>
      </c>
      <c r="D3" s="23" t="s">
        <v>0</v>
      </c>
      <c r="E3" s="23">
        <v>26</v>
      </c>
      <c r="F3" s="37"/>
      <c r="G3" s="31">
        <f aca="true" t="shared" si="0" ref="G3:G14">+E3*F3</f>
        <v>0</v>
      </c>
      <c r="H3" s="31">
        <f aca="true" t="shared" si="1" ref="H3:H14">+G3*1.2</f>
        <v>0</v>
      </c>
    </row>
    <row r="4" spans="1:8" ht="15">
      <c r="A4" s="68"/>
      <c r="B4" s="23">
        <v>3</v>
      </c>
      <c r="C4" s="23" t="s">
        <v>63</v>
      </c>
      <c r="D4" s="23" t="s">
        <v>0</v>
      </c>
      <c r="E4" s="23">
        <v>100</v>
      </c>
      <c r="F4" s="37"/>
      <c r="G4" s="31">
        <f t="shared" si="0"/>
        <v>0</v>
      </c>
      <c r="H4" s="31">
        <f t="shared" si="1"/>
        <v>0</v>
      </c>
    </row>
    <row r="5" spans="1:8" ht="15">
      <c r="A5" s="68"/>
      <c r="B5" s="23">
        <v>4</v>
      </c>
      <c r="C5" s="23" t="s">
        <v>1</v>
      </c>
      <c r="D5" s="23" t="s">
        <v>0</v>
      </c>
      <c r="E5" s="23">
        <v>130</v>
      </c>
      <c r="F5" s="37"/>
      <c r="G5" s="31">
        <f t="shared" si="0"/>
        <v>0</v>
      </c>
      <c r="H5" s="31">
        <f t="shared" si="1"/>
        <v>0</v>
      </c>
    </row>
    <row r="6" spans="1:8" ht="15">
      <c r="A6" s="68"/>
      <c r="B6" s="23">
        <v>5</v>
      </c>
      <c r="C6" s="23" t="s">
        <v>2</v>
      </c>
      <c r="D6" s="23" t="s">
        <v>0</v>
      </c>
      <c r="E6" s="23">
        <v>250</v>
      </c>
      <c r="F6" s="38"/>
      <c r="G6" s="32">
        <f>+F6*E6</f>
        <v>0</v>
      </c>
      <c r="H6" s="31">
        <f>+G6*1.2</f>
        <v>0</v>
      </c>
    </row>
    <row r="7" spans="1:8" ht="15">
      <c r="A7" s="68"/>
      <c r="B7" s="23">
        <v>6</v>
      </c>
      <c r="C7" s="23" t="s">
        <v>3</v>
      </c>
      <c r="D7" s="23" t="s">
        <v>0</v>
      </c>
      <c r="E7" s="23">
        <v>200</v>
      </c>
      <c r="F7" s="37"/>
      <c r="G7" s="31">
        <f t="shared" si="0"/>
        <v>0</v>
      </c>
      <c r="H7" s="31">
        <f t="shared" si="1"/>
        <v>0</v>
      </c>
    </row>
    <row r="8" spans="1:8" ht="15">
      <c r="A8" s="68"/>
      <c r="B8" s="23">
        <v>7</v>
      </c>
      <c r="C8" s="23" t="s">
        <v>64</v>
      </c>
      <c r="D8" s="23" t="s">
        <v>0</v>
      </c>
      <c r="E8" s="23">
        <v>250</v>
      </c>
      <c r="F8" s="37"/>
      <c r="G8" s="31">
        <f t="shared" si="0"/>
        <v>0</v>
      </c>
      <c r="H8" s="31">
        <f t="shared" si="1"/>
        <v>0</v>
      </c>
    </row>
    <row r="9" spans="1:8" ht="15">
      <c r="A9" s="68"/>
      <c r="B9" s="23">
        <v>8</v>
      </c>
      <c r="C9" s="23" t="s">
        <v>4</v>
      </c>
      <c r="D9" s="23" t="s">
        <v>0</v>
      </c>
      <c r="E9" s="23">
        <v>320</v>
      </c>
      <c r="F9" s="37"/>
      <c r="G9" s="31">
        <f t="shared" si="0"/>
        <v>0</v>
      </c>
      <c r="H9" s="31">
        <f t="shared" si="1"/>
        <v>0</v>
      </c>
    </row>
    <row r="10" spans="1:8" ht="15">
      <c r="A10" s="68"/>
      <c r="B10" s="23">
        <v>9</v>
      </c>
      <c r="C10" s="23" t="s">
        <v>65</v>
      </c>
      <c r="D10" s="23" t="s">
        <v>0</v>
      </c>
      <c r="E10" s="23">
        <v>130</v>
      </c>
      <c r="F10" s="37"/>
      <c r="G10" s="31">
        <f t="shared" si="0"/>
        <v>0</v>
      </c>
      <c r="H10" s="31">
        <f t="shared" si="1"/>
        <v>0</v>
      </c>
    </row>
    <row r="11" spans="1:8" ht="15">
      <c r="A11" s="68"/>
      <c r="B11" s="23">
        <v>10</v>
      </c>
      <c r="C11" s="23" t="s">
        <v>5</v>
      </c>
      <c r="D11" s="23" t="s">
        <v>0</v>
      </c>
      <c r="E11" s="23">
        <v>250</v>
      </c>
      <c r="F11" s="37"/>
      <c r="G11" s="31">
        <f t="shared" si="0"/>
        <v>0</v>
      </c>
      <c r="H11" s="31">
        <f t="shared" si="1"/>
        <v>0</v>
      </c>
    </row>
    <row r="12" spans="1:8" ht="15">
      <c r="A12" s="68"/>
      <c r="B12" s="23">
        <v>11</v>
      </c>
      <c r="C12" s="23" t="s">
        <v>6</v>
      </c>
      <c r="D12" s="23" t="s">
        <v>0</v>
      </c>
      <c r="E12" s="23">
        <v>20</v>
      </c>
      <c r="F12" s="37"/>
      <c r="G12" s="32">
        <f>+F12*E12</f>
        <v>0</v>
      </c>
      <c r="H12" s="31">
        <f>+G12*1.2</f>
        <v>0</v>
      </c>
    </row>
    <row r="13" spans="1:8" ht="15">
      <c r="A13" s="68"/>
      <c r="B13" s="23">
        <v>12</v>
      </c>
      <c r="C13" s="23" t="s">
        <v>66</v>
      </c>
      <c r="D13" s="23" t="s">
        <v>0</v>
      </c>
      <c r="E13" s="23">
        <v>1</v>
      </c>
      <c r="F13" s="37"/>
      <c r="G13" s="31">
        <f t="shared" si="0"/>
        <v>0</v>
      </c>
      <c r="H13" s="31">
        <f t="shared" si="1"/>
        <v>0</v>
      </c>
    </row>
    <row r="14" spans="1:8" ht="15">
      <c r="A14" s="68"/>
      <c r="B14" s="23">
        <v>13</v>
      </c>
      <c r="C14" s="23" t="s">
        <v>67</v>
      </c>
      <c r="D14" s="23" t="s">
        <v>7</v>
      </c>
      <c r="E14" s="23">
        <v>2</v>
      </c>
      <c r="F14" s="37"/>
      <c r="G14" s="31">
        <f t="shared" si="0"/>
        <v>0</v>
      </c>
      <c r="H14" s="31">
        <f t="shared" si="1"/>
        <v>0</v>
      </c>
    </row>
    <row r="15" spans="1:8" ht="15">
      <c r="A15" s="69">
        <v>2</v>
      </c>
      <c r="B15" s="1">
        <v>1</v>
      </c>
      <c r="C15" s="2" t="s">
        <v>8</v>
      </c>
      <c r="D15" s="2" t="s">
        <v>0</v>
      </c>
      <c r="E15" s="2">
        <v>10</v>
      </c>
      <c r="F15" s="39"/>
      <c r="G15" s="34">
        <f>+F15*E15</f>
        <v>0</v>
      </c>
      <c r="H15" s="33">
        <f>+G15*1.2</f>
        <v>0</v>
      </c>
    </row>
    <row r="16" spans="1:8" ht="15">
      <c r="A16" s="69"/>
      <c r="B16" s="2">
        <v>2</v>
      </c>
      <c r="C16" s="2" t="s">
        <v>9</v>
      </c>
      <c r="D16" s="2" t="s">
        <v>0</v>
      </c>
      <c r="E16" s="2">
        <v>10</v>
      </c>
      <c r="F16" s="40"/>
      <c r="G16" s="34">
        <f>+F16*E16</f>
        <v>0</v>
      </c>
      <c r="H16" s="33">
        <f>+G16*1.2</f>
        <v>0</v>
      </c>
    </row>
    <row r="17" spans="1:8" ht="15">
      <c r="A17" s="69"/>
      <c r="B17" s="2">
        <v>3</v>
      </c>
      <c r="C17" s="2" t="s">
        <v>10</v>
      </c>
      <c r="D17" s="2" t="s">
        <v>0</v>
      </c>
      <c r="E17" s="2">
        <v>10</v>
      </c>
      <c r="F17" s="40"/>
      <c r="G17" s="34">
        <f>+F17*E17</f>
        <v>0</v>
      </c>
      <c r="H17" s="33">
        <f>+G17*1.2</f>
        <v>0</v>
      </c>
    </row>
    <row r="18" spans="1:8" ht="15">
      <c r="A18" s="69"/>
      <c r="B18" s="1">
        <v>4</v>
      </c>
      <c r="C18" s="2" t="s">
        <v>11</v>
      </c>
      <c r="D18" s="2" t="s">
        <v>0</v>
      </c>
      <c r="E18" s="2">
        <v>2</v>
      </c>
      <c r="F18" s="40"/>
      <c r="G18" s="34">
        <f>+F18*E18</f>
        <v>0</v>
      </c>
      <c r="H18" s="33">
        <f>+G18*1.2</f>
        <v>0</v>
      </c>
    </row>
    <row r="19" spans="1:8" ht="15">
      <c r="A19" s="69"/>
      <c r="B19" s="1">
        <v>5</v>
      </c>
      <c r="C19" s="2" t="s">
        <v>12</v>
      </c>
      <c r="D19" s="2" t="s">
        <v>0</v>
      </c>
      <c r="E19" s="2">
        <v>10</v>
      </c>
      <c r="F19" s="41"/>
      <c r="G19" s="34">
        <f>+F19*E19</f>
        <v>0</v>
      </c>
      <c r="H19" s="33">
        <f>+G19*1.2</f>
        <v>0</v>
      </c>
    </row>
    <row r="20" spans="1:8" ht="15">
      <c r="A20" s="69"/>
      <c r="B20" s="1">
        <v>6</v>
      </c>
      <c r="C20" s="2" t="s">
        <v>14</v>
      </c>
      <c r="D20" s="2" t="s">
        <v>0</v>
      </c>
      <c r="E20" s="3">
        <v>12000</v>
      </c>
      <c r="F20" s="41"/>
      <c r="G20" s="33">
        <f>+F20*E20</f>
        <v>0</v>
      </c>
      <c r="H20" s="33">
        <f>+G20*1.2</f>
        <v>0</v>
      </c>
    </row>
    <row r="21" spans="1:8" ht="15.75" customHeight="1">
      <c r="A21" s="68">
        <v>3</v>
      </c>
      <c r="B21" s="23">
        <v>1</v>
      </c>
      <c r="C21" s="23" t="s">
        <v>68</v>
      </c>
      <c r="D21" s="23" t="s">
        <v>0</v>
      </c>
      <c r="E21" s="24">
        <v>3600</v>
      </c>
      <c r="F21" s="37"/>
      <c r="G21" s="31">
        <f>+E21*F21</f>
        <v>0</v>
      </c>
      <c r="H21" s="31">
        <f aca="true" t="shared" si="2" ref="H21:H27">+G21*1.2</f>
        <v>0</v>
      </c>
    </row>
    <row r="22" spans="1:8" ht="15.75" customHeight="1">
      <c r="A22" s="68"/>
      <c r="B22" s="23">
        <v>2</v>
      </c>
      <c r="C22" s="23" t="s">
        <v>15</v>
      </c>
      <c r="D22" s="23" t="s">
        <v>16</v>
      </c>
      <c r="E22" s="23">
        <v>130</v>
      </c>
      <c r="F22" s="37"/>
      <c r="G22" s="31">
        <f>+E22*F22</f>
        <v>0</v>
      </c>
      <c r="H22" s="31">
        <f t="shared" si="2"/>
        <v>0</v>
      </c>
    </row>
    <row r="23" spans="1:8" ht="15">
      <c r="A23" s="69">
        <v>4</v>
      </c>
      <c r="B23" s="1">
        <v>1</v>
      </c>
      <c r="C23" s="1" t="s">
        <v>17</v>
      </c>
      <c r="D23" s="1" t="s">
        <v>0</v>
      </c>
      <c r="E23" s="3">
        <v>2000</v>
      </c>
      <c r="F23" s="39"/>
      <c r="G23" s="33">
        <f>+F23*E23</f>
        <v>0</v>
      </c>
      <c r="H23" s="33">
        <f t="shared" si="2"/>
        <v>0</v>
      </c>
    </row>
    <row r="24" spans="1:8" ht="15">
      <c r="A24" s="69"/>
      <c r="B24" s="1">
        <v>2</v>
      </c>
      <c r="C24" s="1" t="s">
        <v>18</v>
      </c>
      <c r="D24" s="1" t="s">
        <v>0</v>
      </c>
      <c r="E24" s="3">
        <v>600</v>
      </c>
      <c r="F24" s="39"/>
      <c r="G24" s="33">
        <f>+F24*E24</f>
        <v>0</v>
      </c>
      <c r="H24" s="33">
        <f t="shared" si="2"/>
        <v>0</v>
      </c>
    </row>
    <row r="25" spans="1:8" ht="15">
      <c r="A25" s="68">
        <v>5</v>
      </c>
      <c r="B25" s="23">
        <v>1</v>
      </c>
      <c r="C25" s="23" t="s">
        <v>19</v>
      </c>
      <c r="D25" s="23" t="s">
        <v>20</v>
      </c>
      <c r="E25" s="23">
        <v>270</v>
      </c>
      <c r="F25" s="37"/>
      <c r="G25" s="31">
        <f>+E25*F25</f>
        <v>0</v>
      </c>
      <c r="H25" s="31">
        <f t="shared" si="2"/>
        <v>0</v>
      </c>
    </row>
    <row r="26" spans="1:8" ht="15">
      <c r="A26" s="68"/>
      <c r="B26" s="23">
        <v>2</v>
      </c>
      <c r="C26" s="23" t="s">
        <v>21</v>
      </c>
      <c r="D26" s="23" t="s">
        <v>0</v>
      </c>
      <c r="E26" s="23">
        <v>100</v>
      </c>
      <c r="F26" s="37"/>
      <c r="G26" s="31">
        <f>+E26*F26</f>
        <v>0</v>
      </c>
      <c r="H26" s="31">
        <f t="shared" si="2"/>
        <v>0</v>
      </c>
    </row>
    <row r="27" spans="1:8" ht="15">
      <c r="A27" s="5">
        <v>6</v>
      </c>
      <c r="B27" s="1">
        <v>1</v>
      </c>
      <c r="C27" s="1" t="s">
        <v>22</v>
      </c>
      <c r="D27" s="1" t="s">
        <v>23</v>
      </c>
      <c r="E27" s="1">
        <v>520</v>
      </c>
      <c r="F27" s="39"/>
      <c r="G27" s="33">
        <f>+E27*F27</f>
        <v>0</v>
      </c>
      <c r="H27" s="35">
        <f t="shared" si="2"/>
        <v>0</v>
      </c>
    </row>
    <row r="28" spans="1:8" ht="15">
      <c r="A28" s="76">
        <v>7</v>
      </c>
      <c r="B28" s="23">
        <v>1</v>
      </c>
      <c r="C28" s="25" t="s">
        <v>69</v>
      </c>
      <c r="D28" s="25" t="s">
        <v>0</v>
      </c>
      <c r="E28" s="25">
        <v>36</v>
      </c>
      <c r="F28" s="42"/>
      <c r="G28" s="36">
        <f aca="true" t="shared" si="3" ref="G28:G35">E28*F28</f>
        <v>0</v>
      </c>
      <c r="H28" s="36">
        <f aca="true" t="shared" si="4" ref="H28:H35">+G28*1.2</f>
        <v>0</v>
      </c>
    </row>
    <row r="29" spans="1:8" ht="15">
      <c r="A29" s="77"/>
      <c r="B29" s="23">
        <v>2</v>
      </c>
      <c r="C29" s="25" t="s">
        <v>70</v>
      </c>
      <c r="D29" s="25" t="s">
        <v>0</v>
      </c>
      <c r="E29" s="25">
        <v>36</v>
      </c>
      <c r="F29" s="42"/>
      <c r="G29" s="36">
        <f t="shared" si="3"/>
        <v>0</v>
      </c>
      <c r="H29" s="36">
        <f t="shared" si="4"/>
        <v>0</v>
      </c>
    </row>
    <row r="30" spans="1:8" ht="15">
      <c r="A30" s="77"/>
      <c r="B30" s="23">
        <v>3</v>
      </c>
      <c r="C30" s="25" t="s">
        <v>71</v>
      </c>
      <c r="D30" s="25" t="s">
        <v>0</v>
      </c>
      <c r="E30" s="25">
        <v>36</v>
      </c>
      <c r="F30" s="42"/>
      <c r="G30" s="36">
        <f t="shared" si="3"/>
        <v>0</v>
      </c>
      <c r="H30" s="36">
        <f t="shared" si="4"/>
        <v>0</v>
      </c>
    </row>
    <row r="31" spans="1:8" ht="15">
      <c r="A31" s="77"/>
      <c r="B31" s="23">
        <v>4</v>
      </c>
      <c r="C31" s="25" t="s">
        <v>72</v>
      </c>
      <c r="D31" s="25" t="s">
        <v>0</v>
      </c>
      <c r="E31" s="25">
        <v>48</v>
      </c>
      <c r="F31" s="42"/>
      <c r="G31" s="36">
        <f t="shared" si="3"/>
        <v>0</v>
      </c>
      <c r="H31" s="36">
        <f t="shared" si="4"/>
        <v>0</v>
      </c>
    </row>
    <row r="32" spans="1:8" ht="15">
      <c r="A32" s="77"/>
      <c r="B32" s="23">
        <v>5</v>
      </c>
      <c r="C32" s="23" t="s">
        <v>24</v>
      </c>
      <c r="D32" s="25" t="s">
        <v>0</v>
      </c>
      <c r="E32" s="25">
        <v>10</v>
      </c>
      <c r="F32" s="42"/>
      <c r="G32" s="36">
        <f t="shared" si="3"/>
        <v>0</v>
      </c>
      <c r="H32" s="36">
        <f t="shared" si="4"/>
        <v>0</v>
      </c>
    </row>
    <row r="33" spans="1:8" ht="15">
      <c r="A33" s="77"/>
      <c r="B33" s="23">
        <v>6</v>
      </c>
      <c r="C33" s="23" t="s">
        <v>25</v>
      </c>
      <c r="D33" s="25" t="s">
        <v>0</v>
      </c>
      <c r="E33" s="25">
        <v>10</v>
      </c>
      <c r="F33" s="42"/>
      <c r="G33" s="36">
        <f t="shared" si="3"/>
        <v>0</v>
      </c>
      <c r="H33" s="36">
        <f t="shared" si="4"/>
        <v>0</v>
      </c>
    </row>
    <row r="34" spans="1:8" ht="30">
      <c r="A34" s="77"/>
      <c r="B34" s="23">
        <v>7</v>
      </c>
      <c r="C34" s="70" t="s">
        <v>75</v>
      </c>
      <c r="D34" s="25" t="s">
        <v>0</v>
      </c>
      <c r="E34" s="25">
        <v>10</v>
      </c>
      <c r="F34" s="42"/>
      <c r="G34" s="36">
        <f t="shared" si="3"/>
        <v>0</v>
      </c>
      <c r="H34" s="36">
        <f t="shared" si="4"/>
        <v>0</v>
      </c>
    </row>
    <row r="35" spans="1:8" ht="15">
      <c r="A35" s="77"/>
      <c r="B35" s="23">
        <v>8</v>
      </c>
      <c r="C35" s="25" t="s">
        <v>26</v>
      </c>
      <c r="D35" s="25" t="s">
        <v>0</v>
      </c>
      <c r="E35" s="25">
        <v>50</v>
      </c>
      <c r="F35" s="42"/>
      <c r="G35" s="36">
        <f t="shared" si="3"/>
        <v>0</v>
      </c>
      <c r="H35" s="36">
        <f t="shared" si="4"/>
        <v>0</v>
      </c>
    </row>
    <row r="36" spans="1:8" ht="15">
      <c r="A36" s="78"/>
      <c r="B36" s="23">
        <v>9</v>
      </c>
      <c r="C36" s="23" t="s">
        <v>13</v>
      </c>
      <c r="D36" s="23" t="s">
        <v>0</v>
      </c>
      <c r="E36" s="23">
        <v>5</v>
      </c>
      <c r="F36" s="38"/>
      <c r="G36" s="32">
        <f>+F36*E36</f>
        <v>0</v>
      </c>
      <c r="H36" s="31">
        <f>+G36*1.2</f>
        <v>0</v>
      </c>
    </row>
    <row r="37" spans="1:8" s="45" customFormat="1" ht="15">
      <c r="A37" s="67" t="s">
        <v>73</v>
      </c>
      <c r="B37" s="67"/>
      <c r="C37" s="67"/>
      <c r="D37" s="67"/>
      <c r="E37" s="67"/>
      <c r="F37" s="67"/>
      <c r="G37" s="67"/>
      <c r="H37" s="67"/>
    </row>
    <row r="38" spans="3:7" ht="15">
      <c r="C38" t="s">
        <v>74</v>
      </c>
      <c r="D38" s="28" t="s">
        <v>52</v>
      </c>
      <c r="G38" s="27" t="s">
        <v>53</v>
      </c>
    </row>
    <row r="42" ht="15"/>
  </sheetData>
  <sheetProtection password="8999" sheet="1" objects="1" scenarios="1"/>
  <mergeCells count="7">
    <mergeCell ref="A37:H37"/>
    <mergeCell ref="A2:A14"/>
    <mergeCell ref="A15:A20"/>
    <mergeCell ref="A21:A22"/>
    <mergeCell ref="A23:A24"/>
    <mergeCell ref="A25:A26"/>
    <mergeCell ref="A28:A36"/>
  </mergeCells>
  <printOptions/>
  <pageMargins left="0.2362204724409449" right="0.2362204724409449" top="0.2362204724409449" bottom="0.15748031496062992" header="0.2362204724409449" footer="0.1968503937007874"/>
  <pageSetup horizontalDpi="600" verticalDpi="600" orientation="landscape" paperSize="9" r:id="rId2"/>
  <headerFooter>
    <oddFooter>&amp;L&amp;P/&amp;N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2014-02-07T12:39:44Z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