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21015" windowHeight="9975" activeTab="1"/>
  </bookViews>
  <sheets>
    <sheet name="Ponuda zbir" sheetId="3" r:id="rId1"/>
    <sheet name="Specifikacija " sheetId="1" r:id="rId2"/>
  </sheets>
  <calcPr calcId="124519"/>
</workbook>
</file>

<file path=xl/calcChain.xml><?xml version="1.0" encoding="utf-8"?>
<calcChain xmlns="http://schemas.openxmlformats.org/spreadsheetml/2006/main">
  <c r="J2" i="1"/>
  <c r="J492" s="1"/>
  <c r="T2"/>
  <c r="T3"/>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2"/>
  <c r="T343"/>
  <c r="T344"/>
  <c r="T345"/>
  <c r="T346"/>
  <c r="T347"/>
  <c r="T348"/>
  <c r="T349"/>
  <c r="T350"/>
  <c r="T351"/>
  <c r="T352"/>
  <c r="T353"/>
  <c r="T354"/>
  <c r="T355"/>
  <c r="T356"/>
  <c r="T357"/>
  <c r="T358"/>
  <c r="T359"/>
  <c r="T360"/>
  <c r="T361"/>
  <c r="T362"/>
  <c r="T363"/>
  <c r="T364"/>
  <c r="T365"/>
  <c r="T366"/>
  <c r="T367"/>
  <c r="T368"/>
  <c r="T369"/>
  <c r="T370"/>
  <c r="T371"/>
  <c r="T372"/>
  <c r="T373"/>
  <c r="T374"/>
  <c r="T375"/>
  <c r="T376"/>
  <c r="T377"/>
  <c r="T378"/>
  <c r="T379"/>
  <c r="T380"/>
  <c r="T381"/>
  <c r="T382"/>
  <c r="T383"/>
  <c r="T384"/>
  <c r="T385"/>
  <c r="T386"/>
  <c r="T387"/>
  <c r="T388"/>
  <c r="T389"/>
  <c r="T390"/>
  <c r="T391"/>
  <c r="T392"/>
  <c r="T393"/>
  <c r="T394"/>
  <c r="T395"/>
  <c r="T396"/>
  <c r="T397"/>
  <c r="T398"/>
  <c r="T399"/>
  <c r="T400"/>
  <c r="T401"/>
  <c r="T402"/>
  <c r="T403"/>
  <c r="T404"/>
  <c r="T405"/>
  <c r="T406"/>
  <c r="T407"/>
  <c r="T408"/>
  <c r="T409"/>
  <c r="T410"/>
  <c r="T411"/>
  <c r="T412"/>
  <c r="T413"/>
  <c r="T414"/>
  <c r="T415"/>
  <c r="T416"/>
  <c r="T417"/>
  <c r="T418"/>
  <c r="T419"/>
  <c r="T420"/>
  <c r="T421"/>
  <c r="T422"/>
  <c r="T423"/>
  <c r="T424"/>
  <c r="T425"/>
  <c r="T426"/>
  <c r="T427"/>
  <c r="T428"/>
  <c r="T429"/>
  <c r="T430"/>
  <c r="T431"/>
  <c r="T432"/>
  <c r="T433"/>
  <c r="T434"/>
  <c r="T435"/>
  <c r="T436"/>
  <c r="T437"/>
  <c r="T438"/>
  <c r="T439"/>
  <c r="T440"/>
  <c r="T441"/>
  <c r="T442"/>
  <c r="T443"/>
  <c r="T444"/>
  <c r="T445"/>
  <c r="T446"/>
  <c r="T447"/>
  <c r="T448"/>
  <c r="T449"/>
  <c r="T450"/>
  <c r="T451"/>
  <c r="T452"/>
  <c r="T453"/>
  <c r="T454"/>
  <c r="T455"/>
  <c r="T456"/>
  <c r="T457"/>
  <c r="T458"/>
  <c r="T459"/>
  <c r="T460"/>
  <c r="T461"/>
  <c r="T462"/>
  <c r="T463"/>
  <c r="T464"/>
  <c r="T465"/>
  <c r="T466"/>
  <c r="T467"/>
  <c r="T468"/>
  <c r="T469"/>
  <c r="T470"/>
  <c r="T471"/>
  <c r="T472"/>
  <c r="T473"/>
  <c r="T474"/>
  <c r="T475"/>
  <c r="T476"/>
  <c r="T477"/>
  <c r="T478"/>
  <c r="T479"/>
  <c r="T480"/>
  <c r="T481"/>
  <c r="T482"/>
  <c r="T483"/>
  <c r="T484"/>
  <c r="T485"/>
  <c r="T486"/>
  <c r="T487"/>
  <c r="T488"/>
  <c r="T489"/>
  <c r="T490"/>
  <c r="T491"/>
  <c r="T492"/>
  <c r="T493"/>
  <c r="T494"/>
  <c r="T495"/>
  <c r="T496"/>
  <c r="T497"/>
  <c r="T498"/>
  <c r="T499"/>
  <c r="T500"/>
  <c r="T501"/>
  <c r="T502"/>
  <c r="T503"/>
  <c r="T504"/>
  <c r="T505"/>
  <c r="T506"/>
  <c r="T507"/>
  <c r="T508"/>
  <c r="T509"/>
  <c r="T510"/>
  <c r="T511"/>
  <c r="T512"/>
  <c r="T513"/>
  <c r="T514"/>
  <c r="T515"/>
  <c r="T516"/>
  <c r="T517"/>
  <c r="T518"/>
  <c r="T519"/>
  <c r="T520"/>
  <c r="T521"/>
  <c r="T522"/>
  <c r="T523"/>
  <c r="T524"/>
  <c r="T525"/>
  <c r="T526"/>
  <c r="T527"/>
  <c r="T528"/>
  <c r="T529"/>
  <c r="T530"/>
  <c r="T531"/>
  <c r="T532"/>
  <c r="T533"/>
  <c r="T534"/>
  <c r="T535"/>
  <c r="T536"/>
  <c r="T537"/>
  <c r="T538"/>
  <c r="T539"/>
  <c r="T540"/>
  <c r="T541"/>
  <c r="T542"/>
  <c r="T543"/>
  <c r="T544"/>
  <c r="T545"/>
  <c r="T546"/>
  <c r="T547"/>
  <c r="T548"/>
  <c r="T549"/>
  <c r="T550"/>
  <c r="T551"/>
  <c r="T552"/>
  <c r="T553"/>
  <c r="T554"/>
  <c r="T555"/>
  <c r="T556"/>
  <c r="T557"/>
  <c r="T558"/>
  <c r="T559"/>
  <c r="T560"/>
  <c r="T561"/>
  <c r="T562"/>
  <c r="T563"/>
  <c r="T564"/>
  <c r="T565"/>
  <c r="T566"/>
  <c r="T567"/>
  <c r="T568"/>
  <c r="T569"/>
  <c r="L569"/>
  <c r="M569" s="1"/>
  <c r="I569"/>
  <c r="L568"/>
  <c r="I568"/>
  <c r="L567"/>
  <c r="M567" s="1"/>
  <c r="I567"/>
  <c r="L566"/>
  <c r="I566"/>
  <c r="L565"/>
  <c r="M565" s="1"/>
  <c r="I565"/>
  <c r="L564"/>
  <c r="I564"/>
  <c r="L563"/>
  <c r="M563" s="1"/>
  <c r="I563"/>
  <c r="L562"/>
  <c r="I562"/>
  <c r="L561"/>
  <c r="M561" s="1"/>
  <c r="I561"/>
  <c r="L560"/>
  <c r="I560"/>
  <c r="L559"/>
  <c r="M559" s="1"/>
  <c r="I559"/>
  <c r="L558"/>
  <c r="I558"/>
  <c r="L557"/>
  <c r="M557" s="1"/>
  <c r="I557"/>
  <c r="L556"/>
  <c r="I556"/>
  <c r="L555"/>
  <c r="M555" s="1"/>
  <c r="I555"/>
  <c r="L554"/>
  <c r="I554"/>
  <c r="L553"/>
  <c r="M553" s="1"/>
  <c r="I553"/>
  <c r="L552"/>
  <c r="I552"/>
  <c r="L551"/>
  <c r="M551" s="1"/>
  <c r="I551"/>
  <c r="L550"/>
  <c r="I550"/>
  <c r="L549"/>
  <c r="M549" s="1"/>
  <c r="I549"/>
  <c r="L548"/>
  <c r="I548"/>
  <c r="L547"/>
  <c r="M547" s="1"/>
  <c r="I547"/>
  <c r="L546"/>
  <c r="I546"/>
  <c r="L545"/>
  <c r="M545" s="1"/>
  <c r="I545"/>
  <c r="L544"/>
  <c r="I544"/>
  <c r="L543"/>
  <c r="M543" s="1"/>
  <c r="I543"/>
  <c r="L542"/>
  <c r="I542"/>
  <c r="L541"/>
  <c r="M541" s="1"/>
  <c r="I541"/>
  <c r="L540"/>
  <c r="I540"/>
  <c r="L539"/>
  <c r="M539" s="1"/>
  <c r="I539"/>
  <c r="L538"/>
  <c r="I538"/>
  <c r="L537"/>
  <c r="M537" s="1"/>
  <c r="I537"/>
  <c r="L536"/>
  <c r="I536"/>
  <c r="L535"/>
  <c r="M535" s="1"/>
  <c r="I535"/>
  <c r="L534"/>
  <c r="I534"/>
  <c r="L533"/>
  <c r="M533" s="1"/>
  <c r="I533"/>
  <c r="L532"/>
  <c r="I532"/>
  <c r="L531"/>
  <c r="M531" s="1"/>
  <c r="I531"/>
  <c r="L530"/>
  <c r="I530"/>
  <c r="L529"/>
  <c r="M529" s="1"/>
  <c r="I529"/>
  <c r="L528"/>
  <c r="I528"/>
  <c r="L527"/>
  <c r="M527" s="1"/>
  <c r="I527"/>
  <c r="L526"/>
  <c r="I526"/>
  <c r="L525"/>
  <c r="M525" s="1"/>
  <c r="I525"/>
  <c r="L524"/>
  <c r="I524"/>
  <c r="L523"/>
  <c r="M523" s="1"/>
  <c r="I523"/>
  <c r="L522"/>
  <c r="I522"/>
  <c r="L521"/>
  <c r="M521" s="1"/>
  <c r="I521"/>
  <c r="L520"/>
  <c r="I520"/>
  <c r="L519"/>
  <c r="M519" s="1"/>
  <c r="I519"/>
  <c r="L518"/>
  <c r="I518"/>
  <c r="L517"/>
  <c r="M517" s="1"/>
  <c r="I517"/>
  <c r="L516"/>
  <c r="I516"/>
  <c r="L515"/>
  <c r="M515" s="1"/>
  <c r="I515"/>
  <c r="L514"/>
  <c r="I514"/>
  <c r="L513"/>
  <c r="M513" s="1"/>
  <c r="I513"/>
  <c r="L512"/>
  <c r="I512"/>
  <c r="L511"/>
  <c r="M511" s="1"/>
  <c r="I511"/>
  <c r="L510"/>
  <c r="I510"/>
  <c r="L509"/>
  <c r="M509" s="1"/>
  <c r="I509"/>
  <c r="L508"/>
  <c r="I508"/>
  <c r="L507"/>
  <c r="M507" s="1"/>
  <c r="I507"/>
  <c r="L506"/>
  <c r="I506"/>
  <c r="L505"/>
  <c r="M505" s="1"/>
  <c r="I505"/>
  <c r="L504"/>
  <c r="I504"/>
  <c r="L503"/>
  <c r="M503" s="1"/>
  <c r="I503"/>
  <c r="L502"/>
  <c r="I502"/>
  <c r="L501"/>
  <c r="M501" s="1"/>
  <c r="I501"/>
  <c r="L500"/>
  <c r="I500"/>
  <c r="L499"/>
  <c r="M499" s="1"/>
  <c r="I499"/>
  <c r="L498"/>
  <c r="I498"/>
  <c r="L497"/>
  <c r="M497" s="1"/>
  <c r="I497"/>
  <c r="L496"/>
  <c r="I496"/>
  <c r="L495"/>
  <c r="M495" s="1"/>
  <c r="I495"/>
  <c r="L494"/>
  <c r="I494"/>
  <c r="L493"/>
  <c r="M493" s="1"/>
  <c r="I493"/>
  <c r="L492"/>
  <c r="I492"/>
  <c r="L491"/>
  <c r="M491" s="1"/>
  <c r="I491"/>
  <c r="L490"/>
  <c r="I490"/>
  <c r="L489"/>
  <c r="M489" s="1"/>
  <c r="I489"/>
  <c r="L488"/>
  <c r="I488"/>
  <c r="L487"/>
  <c r="M487" s="1"/>
  <c r="I487"/>
  <c r="L486"/>
  <c r="I486"/>
  <c r="L485"/>
  <c r="M485" s="1"/>
  <c r="I485"/>
  <c r="L484"/>
  <c r="I484"/>
  <c r="L483"/>
  <c r="I483"/>
  <c r="L482"/>
  <c r="I482"/>
  <c r="L481"/>
  <c r="M481" s="1"/>
  <c r="I481"/>
  <c r="L480"/>
  <c r="I480"/>
  <c r="L479"/>
  <c r="I479"/>
  <c r="L478"/>
  <c r="I478"/>
  <c r="L477"/>
  <c r="M477" s="1"/>
  <c r="I477"/>
  <c r="L476"/>
  <c r="I476"/>
  <c r="L475"/>
  <c r="I475"/>
  <c r="L474"/>
  <c r="I474"/>
  <c r="L473"/>
  <c r="M473" s="1"/>
  <c r="I473"/>
  <c r="L472"/>
  <c r="I472"/>
  <c r="L471"/>
  <c r="I471"/>
  <c r="L470"/>
  <c r="I470"/>
  <c r="L469"/>
  <c r="M469" s="1"/>
  <c r="I469"/>
  <c r="L468"/>
  <c r="I468"/>
  <c r="L467"/>
  <c r="I467"/>
  <c r="L466"/>
  <c r="I466"/>
  <c r="L465"/>
  <c r="M465" s="1"/>
  <c r="I465"/>
  <c r="L464"/>
  <c r="I464"/>
  <c r="L463"/>
  <c r="I463"/>
  <c r="L462"/>
  <c r="I462"/>
  <c r="L461"/>
  <c r="M461" s="1"/>
  <c r="I461"/>
  <c r="L460"/>
  <c r="I460"/>
  <c r="L459"/>
  <c r="I459"/>
  <c r="L458"/>
  <c r="I458"/>
  <c r="L457"/>
  <c r="M457" s="1"/>
  <c r="I457"/>
  <c r="L456"/>
  <c r="I456"/>
  <c r="L455"/>
  <c r="I455"/>
  <c r="L454"/>
  <c r="I454"/>
  <c r="L453"/>
  <c r="I453"/>
  <c r="L452"/>
  <c r="I452"/>
  <c r="L451"/>
  <c r="I451"/>
  <c r="L450"/>
  <c r="I450"/>
  <c r="L449"/>
  <c r="I449"/>
  <c r="L448"/>
  <c r="I448"/>
  <c r="L447"/>
  <c r="I447"/>
  <c r="L446"/>
  <c r="I446"/>
  <c r="L445"/>
  <c r="I445"/>
  <c r="L444"/>
  <c r="I444"/>
  <c r="L443"/>
  <c r="I443"/>
  <c r="L442"/>
  <c r="I442"/>
  <c r="L441"/>
  <c r="I441"/>
  <c r="L440"/>
  <c r="I440"/>
  <c r="L439"/>
  <c r="I439"/>
  <c r="L438"/>
  <c r="I438"/>
  <c r="L437"/>
  <c r="I437"/>
  <c r="L436"/>
  <c r="I436"/>
  <c r="L435"/>
  <c r="I435"/>
  <c r="L434"/>
  <c r="I434"/>
  <c r="L433"/>
  <c r="I433"/>
  <c r="L432"/>
  <c r="I432"/>
  <c r="L431"/>
  <c r="I431"/>
  <c r="L430"/>
  <c r="I430"/>
  <c r="L429"/>
  <c r="I429"/>
  <c r="L428"/>
  <c r="I428"/>
  <c r="L427"/>
  <c r="I427"/>
  <c r="L426"/>
  <c r="I426"/>
  <c r="L425"/>
  <c r="I425"/>
  <c r="L424"/>
  <c r="I424"/>
  <c r="L423"/>
  <c r="I423"/>
  <c r="L422"/>
  <c r="I422"/>
  <c r="L421"/>
  <c r="I421"/>
  <c r="L420"/>
  <c r="I420"/>
  <c r="L419"/>
  <c r="I419"/>
  <c r="L418"/>
  <c r="I418"/>
  <c r="L417"/>
  <c r="I417"/>
  <c r="L416"/>
  <c r="I416"/>
  <c r="L415"/>
  <c r="I415"/>
  <c r="L414"/>
  <c r="I414"/>
  <c r="L413"/>
  <c r="I413"/>
  <c r="L412"/>
  <c r="I412"/>
  <c r="L411"/>
  <c r="I411"/>
  <c r="L410"/>
  <c r="I410"/>
  <c r="L409"/>
  <c r="I409"/>
  <c r="L408"/>
  <c r="I408"/>
  <c r="L407"/>
  <c r="I407"/>
  <c r="L406"/>
  <c r="I406"/>
  <c r="L405"/>
  <c r="I405"/>
  <c r="L404"/>
  <c r="I404"/>
  <c r="L403"/>
  <c r="I403"/>
  <c r="L402"/>
  <c r="I402"/>
  <c r="L401"/>
  <c r="I401"/>
  <c r="L400"/>
  <c r="I400"/>
  <c r="L399"/>
  <c r="I399"/>
  <c r="L398"/>
  <c r="I398"/>
  <c r="L397"/>
  <c r="I397"/>
  <c r="L396"/>
  <c r="I396"/>
  <c r="L395"/>
  <c r="I395"/>
  <c r="L394"/>
  <c r="I394"/>
  <c r="L393"/>
  <c r="I393"/>
  <c r="L392"/>
  <c r="I392"/>
  <c r="L391"/>
  <c r="I391"/>
  <c r="L390"/>
  <c r="I390"/>
  <c r="L389"/>
  <c r="I389"/>
  <c r="L388"/>
  <c r="I388"/>
  <c r="L387"/>
  <c r="I387"/>
  <c r="L386"/>
  <c r="I386"/>
  <c r="L385"/>
  <c r="I385"/>
  <c r="L384"/>
  <c r="I384"/>
  <c r="L383"/>
  <c r="I383"/>
  <c r="L382"/>
  <c r="I382"/>
  <c r="L381"/>
  <c r="I381"/>
  <c r="L380"/>
  <c r="I380"/>
  <c r="L379"/>
  <c r="I379"/>
  <c r="L378"/>
  <c r="I378"/>
  <c r="L377"/>
  <c r="I377"/>
  <c r="L376"/>
  <c r="I376"/>
  <c r="L375"/>
  <c r="I375"/>
  <c r="L374"/>
  <c r="I374"/>
  <c r="L373"/>
  <c r="I373"/>
  <c r="L372"/>
  <c r="I372"/>
  <c r="L371"/>
  <c r="I371"/>
  <c r="L370"/>
  <c r="I370"/>
  <c r="L369"/>
  <c r="I369"/>
  <c r="L368"/>
  <c r="I368"/>
  <c r="L367"/>
  <c r="I367"/>
  <c r="L366"/>
  <c r="I366"/>
  <c r="L365"/>
  <c r="I365"/>
  <c r="L364"/>
  <c r="I364"/>
  <c r="L363"/>
  <c r="I363"/>
  <c r="L362"/>
  <c r="I362"/>
  <c r="L361"/>
  <c r="I361"/>
  <c r="L360"/>
  <c r="I360"/>
  <c r="L359"/>
  <c r="I359"/>
  <c r="L358"/>
  <c r="I358"/>
  <c r="L357"/>
  <c r="I357"/>
  <c r="L356"/>
  <c r="I356"/>
  <c r="L355"/>
  <c r="I355"/>
  <c r="L354"/>
  <c r="I354"/>
  <c r="L353"/>
  <c r="I353"/>
  <c r="L352"/>
  <c r="I352"/>
  <c r="L351"/>
  <c r="I351"/>
  <c r="L350"/>
  <c r="I350"/>
  <c r="L349"/>
  <c r="I349"/>
  <c r="L348"/>
  <c r="I348"/>
  <c r="L347"/>
  <c r="I347"/>
  <c r="L346"/>
  <c r="I346"/>
  <c r="L345"/>
  <c r="I345"/>
  <c r="L344"/>
  <c r="I344"/>
  <c r="L343"/>
  <c r="I343"/>
  <c r="L342"/>
  <c r="I342"/>
  <c r="L341"/>
  <c r="I341"/>
  <c r="L340"/>
  <c r="I340"/>
  <c r="L339"/>
  <c r="I339"/>
  <c r="L338"/>
  <c r="I338"/>
  <c r="L337"/>
  <c r="I337"/>
  <c r="L336"/>
  <c r="I336"/>
  <c r="L335"/>
  <c r="I335"/>
  <c r="L334"/>
  <c r="I334"/>
  <c r="L333"/>
  <c r="I333"/>
  <c r="L332"/>
  <c r="I332"/>
  <c r="L331"/>
  <c r="I331"/>
  <c r="L330"/>
  <c r="I330"/>
  <c r="L329"/>
  <c r="I329"/>
  <c r="L328"/>
  <c r="I328"/>
  <c r="L327"/>
  <c r="I327"/>
  <c r="L326"/>
  <c r="I326"/>
  <c r="L325"/>
  <c r="I325"/>
  <c r="L324"/>
  <c r="I324"/>
  <c r="L323"/>
  <c r="I323"/>
  <c r="L322"/>
  <c r="I322"/>
  <c r="L321"/>
  <c r="I321"/>
  <c r="L320"/>
  <c r="I320"/>
  <c r="L319"/>
  <c r="I319"/>
  <c r="L318"/>
  <c r="I318"/>
  <c r="L317"/>
  <c r="I317"/>
  <c r="L316"/>
  <c r="I316"/>
  <c r="L315"/>
  <c r="I315"/>
  <c r="L314"/>
  <c r="I314"/>
  <c r="L313"/>
  <c r="I313"/>
  <c r="L312"/>
  <c r="I312"/>
  <c r="L311"/>
  <c r="I311"/>
  <c r="L310"/>
  <c r="I310"/>
  <c r="L309"/>
  <c r="I309"/>
  <c r="L308"/>
  <c r="I308"/>
  <c r="L307"/>
  <c r="I307"/>
  <c r="L306"/>
  <c r="I306"/>
  <c r="L305"/>
  <c r="I305"/>
  <c r="L304"/>
  <c r="I304"/>
  <c r="L303"/>
  <c r="I303"/>
  <c r="L302"/>
  <c r="I302"/>
  <c r="L301"/>
  <c r="I301"/>
  <c r="L300"/>
  <c r="I300"/>
  <c r="L299"/>
  <c r="I299"/>
  <c r="L298"/>
  <c r="I298"/>
  <c r="L297"/>
  <c r="I297"/>
  <c r="L296"/>
  <c r="I296"/>
  <c r="L295"/>
  <c r="I295"/>
  <c r="L294"/>
  <c r="I294"/>
  <c r="L293"/>
  <c r="I293"/>
  <c r="L292"/>
  <c r="I292"/>
  <c r="L291"/>
  <c r="I291"/>
  <c r="L290"/>
  <c r="I290"/>
  <c r="L289"/>
  <c r="I289"/>
  <c r="L288"/>
  <c r="I288"/>
  <c r="L287"/>
  <c r="I287"/>
  <c r="L286"/>
  <c r="I286"/>
  <c r="L285"/>
  <c r="I285"/>
  <c r="L284"/>
  <c r="I284"/>
  <c r="L283"/>
  <c r="I283"/>
  <c r="L282"/>
  <c r="I282"/>
  <c r="L281"/>
  <c r="I281"/>
  <c r="L280"/>
  <c r="I280"/>
  <c r="L279"/>
  <c r="I279"/>
  <c r="L278"/>
  <c r="I278"/>
  <c r="L277"/>
  <c r="I277"/>
  <c r="L276"/>
  <c r="I276"/>
  <c r="L275"/>
  <c r="I275"/>
  <c r="L274"/>
  <c r="I274"/>
  <c r="L273"/>
  <c r="I273"/>
  <c r="L272"/>
  <c r="I272"/>
  <c r="L271"/>
  <c r="I271"/>
  <c r="L270"/>
  <c r="I270"/>
  <c r="L269"/>
  <c r="I269"/>
  <c r="L268"/>
  <c r="I268"/>
  <c r="L267"/>
  <c r="I267"/>
  <c r="L266"/>
  <c r="I266"/>
  <c r="L265"/>
  <c r="I265"/>
  <c r="L264"/>
  <c r="I264"/>
  <c r="L263"/>
  <c r="I263"/>
  <c r="L262"/>
  <c r="I262"/>
  <c r="L261"/>
  <c r="I261"/>
  <c r="L260"/>
  <c r="I260"/>
  <c r="L259"/>
  <c r="I259"/>
  <c r="L258"/>
  <c r="I258"/>
  <c r="L257"/>
  <c r="I257"/>
  <c r="L256"/>
  <c r="I256"/>
  <c r="L255"/>
  <c r="I255"/>
  <c r="L254"/>
  <c r="I254"/>
  <c r="L253"/>
  <c r="I253"/>
  <c r="L252"/>
  <c r="I252"/>
  <c r="L251"/>
  <c r="I251"/>
  <c r="L250"/>
  <c r="I250"/>
  <c r="L249"/>
  <c r="I249"/>
  <c r="L248"/>
  <c r="I248"/>
  <c r="L247"/>
  <c r="I247"/>
  <c r="L246"/>
  <c r="I246"/>
  <c r="L245"/>
  <c r="I245"/>
  <c r="L244"/>
  <c r="I244"/>
  <c r="L243"/>
  <c r="I243"/>
  <c r="L242"/>
  <c r="I242"/>
  <c r="L241"/>
  <c r="I241"/>
  <c r="L240"/>
  <c r="I240"/>
  <c r="L239"/>
  <c r="I239"/>
  <c r="L238"/>
  <c r="I238"/>
  <c r="L237"/>
  <c r="I237"/>
  <c r="L236"/>
  <c r="I236"/>
  <c r="L235"/>
  <c r="I235"/>
  <c r="L234"/>
  <c r="I234"/>
  <c r="L233"/>
  <c r="I233"/>
  <c r="L232"/>
  <c r="I232"/>
  <c r="L231"/>
  <c r="I231"/>
  <c r="L230"/>
  <c r="I230"/>
  <c r="L229"/>
  <c r="I229"/>
  <c r="L228"/>
  <c r="I228"/>
  <c r="L227"/>
  <c r="I227"/>
  <c r="L226"/>
  <c r="I226"/>
  <c r="L225"/>
  <c r="I225"/>
  <c r="L224"/>
  <c r="I224"/>
  <c r="L223"/>
  <c r="I223"/>
  <c r="L222"/>
  <c r="I222"/>
  <c r="L221"/>
  <c r="I221"/>
  <c r="L220"/>
  <c r="I220"/>
  <c r="L219"/>
  <c r="I219"/>
  <c r="L218"/>
  <c r="I218"/>
  <c r="L217"/>
  <c r="I217"/>
  <c r="L216"/>
  <c r="I216"/>
  <c r="L215"/>
  <c r="I215"/>
  <c r="L214"/>
  <c r="I214"/>
  <c r="L213"/>
  <c r="I213"/>
  <c r="L212"/>
  <c r="I212"/>
  <c r="L211"/>
  <c r="I211"/>
  <c r="L210"/>
  <c r="I210"/>
  <c r="L209"/>
  <c r="I209"/>
  <c r="L208"/>
  <c r="I208"/>
  <c r="L207"/>
  <c r="I207"/>
  <c r="L206"/>
  <c r="I206"/>
  <c r="L205"/>
  <c r="I205"/>
  <c r="L204"/>
  <c r="I204"/>
  <c r="L203"/>
  <c r="I203"/>
  <c r="L202"/>
  <c r="I202"/>
  <c r="L201"/>
  <c r="I201"/>
  <c r="L200"/>
  <c r="I200"/>
  <c r="L199"/>
  <c r="I199"/>
  <c r="L198"/>
  <c r="I198"/>
  <c r="L197"/>
  <c r="I197"/>
  <c r="L196"/>
  <c r="I196"/>
  <c r="L195"/>
  <c r="I195"/>
  <c r="L194"/>
  <c r="I194"/>
  <c r="L193"/>
  <c r="I193"/>
  <c r="L192"/>
  <c r="I192"/>
  <c r="L191"/>
  <c r="I191"/>
  <c r="L190"/>
  <c r="I190"/>
  <c r="L189"/>
  <c r="I189"/>
  <c r="L188"/>
  <c r="I188"/>
  <c r="L187"/>
  <c r="I187"/>
  <c r="L186"/>
  <c r="I186"/>
  <c r="L185"/>
  <c r="I185"/>
  <c r="L184"/>
  <c r="I184"/>
  <c r="L183"/>
  <c r="I183"/>
  <c r="L182"/>
  <c r="I182"/>
  <c r="L181"/>
  <c r="I181"/>
  <c r="L180"/>
  <c r="I180"/>
  <c r="L179"/>
  <c r="I179"/>
  <c r="L178"/>
  <c r="I178"/>
  <c r="L177"/>
  <c r="I177"/>
  <c r="L176"/>
  <c r="I176"/>
  <c r="L175"/>
  <c r="I175"/>
  <c r="L174"/>
  <c r="I174"/>
  <c r="L173"/>
  <c r="I173"/>
  <c r="L172"/>
  <c r="I172"/>
  <c r="L171"/>
  <c r="I171"/>
  <c r="L170"/>
  <c r="I170"/>
  <c r="L169"/>
  <c r="I169"/>
  <c r="L168"/>
  <c r="I168"/>
  <c r="L167"/>
  <c r="I167"/>
  <c r="L166"/>
  <c r="I166"/>
  <c r="L165"/>
  <c r="I165"/>
  <c r="L164"/>
  <c r="I164"/>
  <c r="L163"/>
  <c r="I163"/>
  <c r="L162"/>
  <c r="I162"/>
  <c r="L161"/>
  <c r="I161"/>
  <c r="L160"/>
  <c r="I160"/>
  <c r="L159"/>
  <c r="I159"/>
  <c r="L158"/>
  <c r="I158"/>
  <c r="L157"/>
  <c r="I157"/>
  <c r="L156"/>
  <c r="I156"/>
  <c r="L155"/>
  <c r="I155"/>
  <c r="L154"/>
  <c r="I154"/>
  <c r="L153"/>
  <c r="I153"/>
  <c r="L152"/>
  <c r="I152"/>
  <c r="L151"/>
  <c r="I151"/>
  <c r="L150"/>
  <c r="I150"/>
  <c r="L149"/>
  <c r="I149"/>
  <c r="L148"/>
  <c r="I148"/>
  <c r="L147"/>
  <c r="I147"/>
  <c r="L146"/>
  <c r="I146"/>
  <c r="L145"/>
  <c r="I145"/>
  <c r="L144"/>
  <c r="I144"/>
  <c r="L143"/>
  <c r="I143"/>
  <c r="L142"/>
  <c r="I142"/>
  <c r="L141"/>
  <c r="I141"/>
  <c r="L140"/>
  <c r="I140"/>
  <c r="L139"/>
  <c r="I139"/>
  <c r="L138"/>
  <c r="I138"/>
  <c r="L137"/>
  <c r="I137"/>
  <c r="L136"/>
  <c r="I136"/>
  <c r="L135"/>
  <c r="I135"/>
  <c r="L134"/>
  <c r="I134"/>
  <c r="L133"/>
  <c r="I133"/>
  <c r="L132"/>
  <c r="I132"/>
  <c r="L131"/>
  <c r="I131"/>
  <c r="L130"/>
  <c r="I130"/>
  <c r="L129"/>
  <c r="I129"/>
  <c r="L128"/>
  <c r="I128"/>
  <c r="L127"/>
  <c r="I127"/>
  <c r="L126"/>
  <c r="I126"/>
  <c r="L125"/>
  <c r="I125"/>
  <c r="L124"/>
  <c r="I124"/>
  <c r="L123"/>
  <c r="I123"/>
  <c r="L122"/>
  <c r="I122"/>
  <c r="L121"/>
  <c r="I121"/>
  <c r="L120"/>
  <c r="I120"/>
  <c r="L119"/>
  <c r="I119"/>
  <c r="L118"/>
  <c r="I118"/>
  <c r="L117"/>
  <c r="I117"/>
  <c r="L116"/>
  <c r="I116"/>
  <c r="L115"/>
  <c r="I115"/>
  <c r="L114"/>
  <c r="I114"/>
  <c r="L113"/>
  <c r="I113"/>
  <c r="L112"/>
  <c r="I112"/>
  <c r="L111"/>
  <c r="I111"/>
  <c r="L110"/>
  <c r="I110"/>
  <c r="L109"/>
  <c r="I109"/>
  <c r="L108"/>
  <c r="I108"/>
  <c r="L107"/>
  <c r="I107"/>
  <c r="L106"/>
  <c r="I106"/>
  <c r="L105"/>
  <c r="I105"/>
  <c r="L104"/>
  <c r="I104"/>
  <c r="L103"/>
  <c r="I103"/>
  <c r="L102"/>
  <c r="I102"/>
  <c r="L101"/>
  <c r="I101"/>
  <c r="L100"/>
  <c r="I100"/>
  <c r="L99"/>
  <c r="I99"/>
  <c r="L98"/>
  <c r="I98"/>
  <c r="L97"/>
  <c r="I97"/>
  <c r="L96"/>
  <c r="I96"/>
  <c r="L95"/>
  <c r="I95"/>
  <c r="L94"/>
  <c r="I94"/>
  <c r="L93"/>
  <c r="I93"/>
  <c r="L92"/>
  <c r="I92"/>
  <c r="L91"/>
  <c r="I91"/>
  <c r="L90"/>
  <c r="I90"/>
  <c r="L89"/>
  <c r="I89"/>
  <c r="L88"/>
  <c r="I88"/>
  <c r="L87"/>
  <c r="I87"/>
  <c r="L86"/>
  <c r="I86"/>
  <c r="L85"/>
  <c r="I85"/>
  <c r="L84"/>
  <c r="I84"/>
  <c r="L83"/>
  <c r="I83"/>
  <c r="L82"/>
  <c r="I82"/>
  <c r="L81"/>
  <c r="I81"/>
  <c r="L80"/>
  <c r="I80"/>
  <c r="L79"/>
  <c r="I79"/>
  <c r="L78"/>
  <c r="I78"/>
  <c r="L77"/>
  <c r="I77"/>
  <c r="L76"/>
  <c r="I76"/>
  <c r="L75"/>
  <c r="I75"/>
  <c r="L74"/>
  <c r="I74"/>
  <c r="L73"/>
  <c r="I73"/>
  <c r="L72"/>
  <c r="I72"/>
  <c r="L71"/>
  <c r="I71"/>
  <c r="L70"/>
  <c r="I70"/>
  <c r="L69"/>
  <c r="I69"/>
  <c r="L68"/>
  <c r="I68"/>
  <c r="L67"/>
  <c r="I67"/>
  <c r="L66"/>
  <c r="I66"/>
  <c r="L65"/>
  <c r="I65"/>
  <c r="L64"/>
  <c r="I64"/>
  <c r="L63"/>
  <c r="I63"/>
  <c r="L62"/>
  <c r="I62"/>
  <c r="L61"/>
  <c r="I61"/>
  <c r="L60"/>
  <c r="I60"/>
  <c r="L59"/>
  <c r="I59"/>
  <c r="L58"/>
  <c r="I58"/>
  <c r="L57"/>
  <c r="I57"/>
  <c r="L56"/>
  <c r="I56"/>
  <c r="L55"/>
  <c r="I55"/>
  <c r="L54"/>
  <c r="I54"/>
  <c r="L53"/>
  <c r="I53"/>
  <c r="L52"/>
  <c r="I52"/>
  <c r="L51"/>
  <c r="I51"/>
  <c r="L50"/>
  <c r="I50"/>
  <c r="L49"/>
  <c r="I49"/>
  <c r="L48"/>
  <c r="I48"/>
  <c r="L47"/>
  <c r="I47"/>
  <c r="L46"/>
  <c r="I46"/>
  <c r="L45"/>
  <c r="I45"/>
  <c r="L44"/>
  <c r="I44"/>
  <c r="L43"/>
  <c r="I43"/>
  <c r="L42"/>
  <c r="I42"/>
  <c r="L41"/>
  <c r="I41"/>
  <c r="L40"/>
  <c r="I40"/>
  <c r="L39"/>
  <c r="I39"/>
  <c r="L38"/>
  <c r="I38"/>
  <c r="L37"/>
  <c r="I37"/>
  <c r="L36"/>
  <c r="I36"/>
  <c r="L35"/>
  <c r="I35"/>
  <c r="L34"/>
  <c r="I34"/>
  <c r="L33"/>
  <c r="I33"/>
  <c r="L32"/>
  <c r="I32"/>
  <c r="L31"/>
  <c r="I31"/>
  <c r="L30"/>
  <c r="I30"/>
  <c r="L29"/>
  <c r="I29"/>
  <c r="L28"/>
  <c r="I28"/>
  <c r="L27"/>
  <c r="I27"/>
  <c r="L26"/>
  <c r="I26"/>
  <c r="L25"/>
  <c r="I25"/>
  <c r="L24"/>
  <c r="I24"/>
  <c r="L23"/>
  <c r="I23"/>
  <c r="L22"/>
  <c r="I22"/>
  <c r="L21"/>
  <c r="I21"/>
  <c r="L20"/>
  <c r="I20"/>
  <c r="L19"/>
  <c r="I19"/>
  <c r="L18"/>
  <c r="I18"/>
  <c r="L17"/>
  <c r="I17"/>
  <c r="L16"/>
  <c r="I16"/>
  <c r="L15"/>
  <c r="I15"/>
  <c r="L14"/>
  <c r="I14"/>
  <c r="L13"/>
  <c r="I13"/>
  <c r="L12"/>
  <c r="I12"/>
  <c r="L11"/>
  <c r="I11"/>
  <c r="L10"/>
  <c r="I10"/>
  <c r="L9"/>
  <c r="I9"/>
  <c r="L8"/>
  <c r="I8"/>
  <c r="L7"/>
  <c r="I7"/>
  <c r="L6"/>
  <c r="I6"/>
  <c r="L5"/>
  <c r="I5"/>
  <c r="L4"/>
  <c r="I4"/>
  <c r="L3"/>
  <c r="I3"/>
  <c r="L2"/>
  <c r="C19" i="3" s="1"/>
  <c r="I2" i="1"/>
  <c r="J4" l="1"/>
  <c r="J568"/>
  <c r="J566"/>
  <c r="J564"/>
  <c r="J562"/>
  <c r="J560"/>
  <c r="J558"/>
  <c r="J556"/>
  <c r="J554"/>
  <c r="J552"/>
  <c r="J550"/>
  <c r="J548"/>
  <c r="J546"/>
  <c r="J544"/>
  <c r="J542"/>
  <c r="J540"/>
  <c r="J538"/>
  <c r="J536"/>
  <c r="J534"/>
  <c r="J532"/>
  <c r="J530"/>
  <c r="J528"/>
  <c r="J526"/>
  <c r="J524"/>
  <c r="J522"/>
  <c r="J520"/>
  <c r="J518"/>
  <c r="J516"/>
  <c r="J512"/>
  <c r="J508"/>
  <c r="J504"/>
  <c r="J500"/>
  <c r="J496"/>
  <c r="J3"/>
  <c r="J6"/>
  <c r="J8"/>
  <c r="J10"/>
  <c r="J12"/>
  <c r="J14"/>
  <c r="J16"/>
  <c r="J18"/>
  <c r="J20"/>
  <c r="J22"/>
  <c r="J24"/>
  <c r="J26"/>
  <c r="J28"/>
  <c r="J30"/>
  <c r="J32"/>
  <c r="J34"/>
  <c r="J36"/>
  <c r="J38"/>
  <c r="J40"/>
  <c r="J42"/>
  <c r="J44"/>
  <c r="J46"/>
  <c r="J48"/>
  <c r="J50"/>
  <c r="J52"/>
  <c r="J54"/>
  <c r="J56"/>
  <c r="J58"/>
  <c r="J60"/>
  <c r="J62"/>
  <c r="J64"/>
  <c r="J66"/>
  <c r="J68"/>
  <c r="J70"/>
  <c r="J72"/>
  <c r="J74"/>
  <c r="J76"/>
  <c r="J78"/>
  <c r="J80"/>
  <c r="J82"/>
  <c r="J84"/>
  <c r="J86"/>
  <c r="J88"/>
  <c r="J90"/>
  <c r="J92"/>
  <c r="J94"/>
  <c r="J96"/>
  <c r="J98"/>
  <c r="J100"/>
  <c r="J102"/>
  <c r="J104"/>
  <c r="J106"/>
  <c r="J108"/>
  <c r="J110"/>
  <c r="J112"/>
  <c r="J114"/>
  <c r="J116"/>
  <c r="J118"/>
  <c r="J120"/>
  <c r="J122"/>
  <c r="J124"/>
  <c r="J126"/>
  <c r="J128"/>
  <c r="J130"/>
  <c r="J132"/>
  <c r="J134"/>
  <c r="J136"/>
  <c r="J138"/>
  <c r="J140"/>
  <c r="J142"/>
  <c r="J144"/>
  <c r="J146"/>
  <c r="J148"/>
  <c r="J150"/>
  <c r="J152"/>
  <c r="J154"/>
  <c r="J156"/>
  <c r="J158"/>
  <c r="J160"/>
  <c r="J162"/>
  <c r="J164"/>
  <c r="J166"/>
  <c r="J168"/>
  <c r="J170"/>
  <c r="J172"/>
  <c r="J174"/>
  <c r="J176"/>
  <c r="J178"/>
  <c r="J180"/>
  <c r="J182"/>
  <c r="J184"/>
  <c r="J186"/>
  <c r="J188"/>
  <c r="J190"/>
  <c r="J192"/>
  <c r="J194"/>
  <c r="J196"/>
  <c r="J198"/>
  <c r="J200"/>
  <c r="J202"/>
  <c r="J204"/>
  <c r="J206"/>
  <c r="J208"/>
  <c r="J210"/>
  <c r="J212"/>
  <c r="J214"/>
  <c r="J216"/>
  <c r="J218"/>
  <c r="J220"/>
  <c r="J222"/>
  <c r="J224"/>
  <c r="J226"/>
  <c r="J228"/>
  <c r="J230"/>
  <c r="J232"/>
  <c r="J234"/>
  <c r="J236"/>
  <c r="J238"/>
  <c r="J240"/>
  <c r="J242"/>
  <c r="J244"/>
  <c r="J246"/>
  <c r="J248"/>
  <c r="J250"/>
  <c r="J252"/>
  <c r="J254"/>
  <c r="J256"/>
  <c r="J258"/>
  <c r="J260"/>
  <c r="J262"/>
  <c r="J264"/>
  <c r="J266"/>
  <c r="J268"/>
  <c r="J270"/>
  <c r="J272"/>
  <c r="J274"/>
  <c r="J276"/>
  <c r="J278"/>
  <c r="J280"/>
  <c r="J282"/>
  <c r="J284"/>
  <c r="J286"/>
  <c r="J288"/>
  <c r="J290"/>
  <c r="J292"/>
  <c r="J294"/>
  <c r="J296"/>
  <c r="J298"/>
  <c r="J300"/>
  <c r="J302"/>
  <c r="J304"/>
  <c r="J306"/>
  <c r="J308"/>
  <c r="J310"/>
  <c r="J312"/>
  <c r="J314"/>
  <c r="J316"/>
  <c r="J318"/>
  <c r="J320"/>
  <c r="J322"/>
  <c r="J324"/>
  <c r="J326"/>
  <c r="J328"/>
  <c r="J330"/>
  <c r="J332"/>
  <c r="J334"/>
  <c r="J336"/>
  <c r="J338"/>
  <c r="J340"/>
  <c r="J342"/>
  <c r="J344"/>
  <c r="J346"/>
  <c r="J348"/>
  <c r="J350"/>
  <c r="J352"/>
  <c r="J354"/>
  <c r="J356"/>
  <c r="J358"/>
  <c r="J360"/>
  <c r="J362"/>
  <c r="J364"/>
  <c r="J366"/>
  <c r="J368"/>
  <c r="J370"/>
  <c r="J372"/>
  <c r="J374"/>
  <c r="J376"/>
  <c r="J378"/>
  <c r="J380"/>
  <c r="J382"/>
  <c r="J384"/>
  <c r="J386"/>
  <c r="J388"/>
  <c r="J390"/>
  <c r="J392"/>
  <c r="J394"/>
  <c r="J396"/>
  <c r="J398"/>
  <c r="J400"/>
  <c r="J402"/>
  <c r="J404"/>
  <c r="J406"/>
  <c r="J408"/>
  <c r="J410"/>
  <c r="J412"/>
  <c r="J414"/>
  <c r="J416"/>
  <c r="J418"/>
  <c r="J420"/>
  <c r="J422"/>
  <c r="J424"/>
  <c r="J426"/>
  <c r="J428"/>
  <c r="J430"/>
  <c r="J432"/>
  <c r="J434"/>
  <c r="J436"/>
  <c r="J438"/>
  <c r="J440"/>
  <c r="J442"/>
  <c r="J444"/>
  <c r="J446"/>
  <c r="J448"/>
  <c r="J450"/>
  <c r="J452"/>
  <c r="J454"/>
  <c r="J456"/>
  <c r="J458"/>
  <c r="J460"/>
  <c r="J462"/>
  <c r="J464"/>
  <c r="J466"/>
  <c r="J468"/>
  <c r="J470"/>
  <c r="J472"/>
  <c r="J474"/>
  <c r="J476"/>
  <c r="J478"/>
  <c r="J480"/>
  <c r="J482"/>
  <c r="J484"/>
  <c r="J486"/>
  <c r="J488"/>
  <c r="J490"/>
  <c r="J5"/>
  <c r="J7"/>
  <c r="J9"/>
  <c r="J11"/>
  <c r="J13"/>
  <c r="J15"/>
  <c r="J17"/>
  <c r="J19"/>
  <c r="J21"/>
  <c r="J23"/>
  <c r="J25"/>
  <c r="J27"/>
  <c r="J29"/>
  <c r="J31"/>
  <c r="J33"/>
  <c r="J35"/>
  <c r="J37"/>
  <c r="J39"/>
  <c r="J41"/>
  <c r="J43"/>
  <c r="J45"/>
  <c r="J47"/>
  <c r="J49"/>
  <c r="J51"/>
  <c r="J53"/>
  <c r="J55"/>
  <c r="J57"/>
  <c r="J59"/>
  <c r="J61"/>
  <c r="J63"/>
  <c r="J65"/>
  <c r="J67"/>
  <c r="J69"/>
  <c r="J71"/>
  <c r="J73"/>
  <c r="J75"/>
  <c r="J77"/>
  <c r="J79"/>
  <c r="J81"/>
  <c r="J83"/>
  <c r="J85"/>
  <c r="J87"/>
  <c r="J89"/>
  <c r="J91"/>
  <c r="J93"/>
  <c r="J95"/>
  <c r="J97"/>
  <c r="J99"/>
  <c r="J101"/>
  <c r="J103"/>
  <c r="J105"/>
  <c r="J107"/>
  <c r="J109"/>
  <c r="J111"/>
  <c r="J113"/>
  <c r="J115"/>
  <c r="J117"/>
  <c r="J119"/>
  <c r="J121"/>
  <c r="J123"/>
  <c r="J125"/>
  <c r="J127"/>
  <c r="J129"/>
  <c r="J131"/>
  <c r="J133"/>
  <c r="J135"/>
  <c r="J137"/>
  <c r="J139"/>
  <c r="J141"/>
  <c r="J143"/>
  <c r="J145"/>
  <c r="J147"/>
  <c r="J149"/>
  <c r="J151"/>
  <c r="J153"/>
  <c r="J155"/>
  <c r="J157"/>
  <c r="J159"/>
  <c r="J161"/>
  <c r="J163"/>
  <c r="J165"/>
  <c r="J167"/>
  <c r="J169"/>
  <c r="J171"/>
  <c r="J173"/>
  <c r="J175"/>
  <c r="J177"/>
  <c r="J179"/>
  <c r="J181"/>
  <c r="J183"/>
  <c r="J185"/>
  <c r="J187"/>
  <c r="J189"/>
  <c r="J191"/>
  <c r="J193"/>
  <c r="J195"/>
  <c r="J197"/>
  <c r="J199"/>
  <c r="J201"/>
  <c r="J203"/>
  <c r="J205"/>
  <c r="J207"/>
  <c r="J209"/>
  <c r="J211"/>
  <c r="J213"/>
  <c r="J215"/>
  <c r="J217"/>
  <c r="J219"/>
  <c r="J221"/>
  <c r="J223"/>
  <c r="J225"/>
  <c r="J227"/>
  <c r="J229"/>
  <c r="J231"/>
  <c r="J233"/>
  <c r="J235"/>
  <c r="J237"/>
  <c r="J239"/>
  <c r="J241"/>
  <c r="J243"/>
  <c r="J245"/>
  <c r="J247"/>
  <c r="J249"/>
  <c r="J251"/>
  <c r="J253"/>
  <c r="J255"/>
  <c r="J257"/>
  <c r="J259"/>
  <c r="J261"/>
  <c r="J263"/>
  <c r="J265"/>
  <c r="J267"/>
  <c r="J269"/>
  <c r="J271"/>
  <c r="J273"/>
  <c r="J275"/>
  <c r="J277"/>
  <c r="J279"/>
  <c r="J281"/>
  <c r="J283"/>
  <c r="J285"/>
  <c r="J287"/>
  <c r="J289"/>
  <c r="J291"/>
  <c r="J293"/>
  <c r="J295"/>
  <c r="J297"/>
  <c r="J299"/>
  <c r="J301"/>
  <c r="J303"/>
  <c r="J305"/>
  <c r="J307"/>
  <c r="J309"/>
  <c r="J311"/>
  <c r="J313"/>
  <c r="J315"/>
  <c r="J317"/>
  <c r="J319"/>
  <c r="J321"/>
  <c r="J323"/>
  <c r="J325"/>
  <c r="J327"/>
  <c r="J329"/>
  <c r="J331"/>
  <c r="J333"/>
  <c r="J335"/>
  <c r="J337"/>
  <c r="J339"/>
  <c r="J341"/>
  <c r="J343"/>
  <c r="J345"/>
  <c r="J347"/>
  <c r="J349"/>
  <c r="J351"/>
  <c r="J353"/>
  <c r="J355"/>
  <c r="J357"/>
  <c r="J359"/>
  <c r="J361"/>
  <c r="J363"/>
  <c r="J365"/>
  <c r="J367"/>
  <c r="J369"/>
  <c r="J371"/>
  <c r="J373"/>
  <c r="J375"/>
  <c r="J377"/>
  <c r="J379"/>
  <c r="J381"/>
  <c r="J383"/>
  <c r="J385"/>
  <c r="J387"/>
  <c r="J389"/>
  <c r="J391"/>
  <c r="J393"/>
  <c r="J395"/>
  <c r="J397"/>
  <c r="J399"/>
  <c r="J401"/>
  <c r="J403"/>
  <c r="J405"/>
  <c r="J407"/>
  <c r="J409"/>
  <c r="J411"/>
  <c r="J413"/>
  <c r="J415"/>
  <c r="J417"/>
  <c r="J419"/>
  <c r="J421"/>
  <c r="J423"/>
  <c r="J425"/>
  <c r="J427"/>
  <c r="J429"/>
  <c r="J431"/>
  <c r="J433"/>
  <c r="J435"/>
  <c r="J437"/>
  <c r="J439"/>
  <c r="J441"/>
  <c r="J443"/>
  <c r="J445"/>
  <c r="J447"/>
  <c r="J449"/>
  <c r="J451"/>
  <c r="J453"/>
  <c r="J455"/>
  <c r="J457"/>
  <c r="J459"/>
  <c r="J461"/>
  <c r="J463"/>
  <c r="J465"/>
  <c r="J467"/>
  <c r="J469"/>
  <c r="J471"/>
  <c r="J473"/>
  <c r="J475"/>
  <c r="J477"/>
  <c r="J479"/>
  <c r="J481"/>
  <c r="J483"/>
  <c r="J485"/>
  <c r="J487"/>
  <c r="J489"/>
  <c r="J491"/>
  <c r="J493"/>
  <c r="J495"/>
  <c r="J497"/>
  <c r="J499"/>
  <c r="J501"/>
  <c r="J503"/>
  <c r="J505"/>
  <c r="J507"/>
  <c r="J509"/>
  <c r="J511"/>
  <c r="J513"/>
  <c r="J515"/>
  <c r="J569"/>
  <c r="J567"/>
  <c r="J565"/>
  <c r="J563"/>
  <c r="J561"/>
  <c r="J559"/>
  <c r="J557"/>
  <c r="J555"/>
  <c r="J553"/>
  <c r="J551"/>
  <c r="J549"/>
  <c r="J547"/>
  <c r="J545"/>
  <c r="J543"/>
  <c r="J541"/>
  <c r="J539"/>
  <c r="J537"/>
  <c r="J535"/>
  <c r="J533"/>
  <c r="J531"/>
  <c r="J529"/>
  <c r="J527"/>
  <c r="J525"/>
  <c r="J523"/>
  <c r="J521"/>
  <c r="J519"/>
  <c r="J517"/>
  <c r="J514"/>
  <c r="J510"/>
  <c r="J506"/>
  <c r="J502"/>
  <c r="J498"/>
  <c r="J494"/>
  <c r="M2"/>
  <c r="N2" s="1"/>
  <c r="M4"/>
  <c r="N4" s="1"/>
  <c r="M6"/>
  <c r="N6" s="1"/>
  <c r="M8"/>
  <c r="N8" s="1"/>
  <c r="M10"/>
  <c r="N10" s="1"/>
  <c r="M12"/>
  <c r="N12" s="1"/>
  <c r="M13"/>
  <c r="N13" s="1"/>
  <c r="M15"/>
  <c r="N15" s="1"/>
  <c r="M17"/>
  <c r="N17" s="1"/>
  <c r="M19"/>
  <c r="N19" s="1"/>
  <c r="M21"/>
  <c r="N21" s="1"/>
  <c r="M23"/>
  <c r="N23" s="1"/>
  <c r="M25"/>
  <c r="N25" s="1"/>
  <c r="M27"/>
  <c r="N27" s="1"/>
  <c r="M29"/>
  <c r="N29" s="1"/>
  <c r="M31"/>
  <c r="N31" s="1"/>
  <c r="M33"/>
  <c r="N33" s="1"/>
  <c r="M35"/>
  <c r="N35" s="1"/>
  <c r="M37"/>
  <c r="N37" s="1"/>
  <c r="M39"/>
  <c r="N39" s="1"/>
  <c r="M41"/>
  <c r="N41" s="1"/>
  <c r="M43"/>
  <c r="N43" s="1"/>
  <c r="M45"/>
  <c r="N45" s="1"/>
  <c r="N47"/>
  <c r="M47"/>
  <c r="N48"/>
  <c r="M48"/>
  <c r="N50"/>
  <c r="M50"/>
  <c r="N52"/>
  <c r="M52"/>
  <c r="N54"/>
  <c r="M54"/>
  <c r="N56"/>
  <c r="M56"/>
  <c r="N58"/>
  <c r="M58"/>
  <c r="N60"/>
  <c r="M60"/>
  <c r="N63"/>
  <c r="M63"/>
  <c r="N65"/>
  <c r="M65"/>
  <c r="N67"/>
  <c r="M67"/>
  <c r="N69"/>
  <c r="M69"/>
  <c r="N71"/>
  <c r="M71"/>
  <c r="N73"/>
  <c r="M73"/>
  <c r="N75"/>
  <c r="M75"/>
  <c r="N77"/>
  <c r="M77"/>
  <c r="N79"/>
  <c r="M79"/>
  <c r="N81"/>
  <c r="M81"/>
  <c r="N83"/>
  <c r="M83"/>
  <c r="N85"/>
  <c r="M85"/>
  <c r="N87"/>
  <c r="M87"/>
  <c r="N89"/>
  <c r="M89"/>
  <c r="N91"/>
  <c r="M91"/>
  <c r="N93"/>
  <c r="M93"/>
  <c r="N95"/>
  <c r="M95"/>
  <c r="N97"/>
  <c r="M97"/>
  <c r="N99"/>
  <c r="M99"/>
  <c r="N101"/>
  <c r="M101"/>
  <c r="N103"/>
  <c r="M103"/>
  <c r="N105"/>
  <c r="M105"/>
  <c r="N107"/>
  <c r="M107"/>
  <c r="N109"/>
  <c r="M109"/>
  <c r="N111"/>
  <c r="M111"/>
  <c r="N113"/>
  <c r="M113"/>
  <c r="N115"/>
  <c r="M115"/>
  <c r="N117"/>
  <c r="M117"/>
  <c r="N119"/>
  <c r="M119"/>
  <c r="N120"/>
  <c r="M120"/>
  <c r="N122"/>
  <c r="M122"/>
  <c r="N124"/>
  <c r="M124"/>
  <c r="N126"/>
  <c r="M126"/>
  <c r="N128"/>
  <c r="M128"/>
  <c r="N130"/>
  <c r="M130"/>
  <c r="N132"/>
  <c r="M132"/>
  <c r="N134"/>
  <c r="M134"/>
  <c r="N136"/>
  <c r="M136"/>
  <c r="N138"/>
  <c r="M138"/>
  <c r="N140"/>
  <c r="M140"/>
  <c r="N142"/>
  <c r="M142"/>
  <c r="N144"/>
  <c r="M144"/>
  <c r="N146"/>
  <c r="M146"/>
  <c r="N148"/>
  <c r="M148"/>
  <c r="N150"/>
  <c r="M150"/>
  <c r="N152"/>
  <c r="M152"/>
  <c r="N155"/>
  <c r="M155"/>
  <c r="N157"/>
  <c r="M157"/>
  <c r="N159"/>
  <c r="M159"/>
  <c r="N161"/>
  <c r="M161"/>
  <c r="N163"/>
  <c r="M163"/>
  <c r="N164"/>
  <c r="M164"/>
  <c r="N166"/>
  <c r="M166"/>
  <c r="N168"/>
  <c r="M168"/>
  <c r="N170"/>
  <c r="M170"/>
  <c r="N172"/>
  <c r="M172"/>
  <c r="N174"/>
  <c r="M174"/>
  <c r="N176"/>
  <c r="M176"/>
  <c r="N178"/>
  <c r="M178"/>
  <c r="N180"/>
  <c r="M180"/>
  <c r="N182"/>
  <c r="M182"/>
  <c r="N184"/>
  <c r="M184"/>
  <c r="N186"/>
  <c r="M186"/>
  <c r="N188"/>
  <c r="M188"/>
  <c r="N190"/>
  <c r="M190"/>
  <c r="N192"/>
  <c r="M192"/>
  <c r="N194"/>
  <c r="M194"/>
  <c r="N196"/>
  <c r="M196"/>
  <c r="N198"/>
  <c r="M198"/>
  <c r="N200"/>
  <c r="M200"/>
  <c r="N202"/>
  <c r="M202"/>
  <c r="N204"/>
  <c r="M204"/>
  <c r="N206"/>
  <c r="M206"/>
  <c r="N208"/>
  <c r="M208"/>
  <c r="N210"/>
  <c r="M210"/>
  <c r="N212"/>
  <c r="M212"/>
  <c r="N213"/>
  <c r="M213"/>
  <c r="N215"/>
  <c r="M215"/>
  <c r="N217"/>
  <c r="M217"/>
  <c r="N219"/>
  <c r="M219"/>
  <c r="N221"/>
  <c r="M221"/>
  <c r="N223"/>
  <c r="M223"/>
  <c r="N225"/>
  <c r="M225"/>
  <c r="N227"/>
  <c r="M227"/>
  <c r="N229"/>
  <c r="M229"/>
  <c r="N231"/>
  <c r="M231"/>
  <c r="N233"/>
  <c r="M233"/>
  <c r="N235"/>
  <c r="M235"/>
  <c r="N237"/>
  <c r="M237"/>
  <c r="N239"/>
  <c r="M239"/>
  <c r="N241"/>
  <c r="M241"/>
  <c r="N243"/>
  <c r="M243"/>
  <c r="N245"/>
  <c r="M245"/>
  <c r="N247"/>
  <c r="M247"/>
  <c r="N249"/>
  <c r="M249"/>
  <c r="N251"/>
  <c r="M251"/>
  <c r="N253"/>
  <c r="M253"/>
  <c r="N255"/>
  <c r="M255"/>
  <c r="N257"/>
  <c r="M257"/>
  <c r="N259"/>
  <c r="M259"/>
  <c r="N261"/>
  <c r="M261"/>
  <c r="N263"/>
  <c r="M263"/>
  <c r="N265"/>
  <c r="M265"/>
  <c r="N267"/>
  <c r="M267"/>
  <c r="N269"/>
  <c r="M269"/>
  <c r="N271"/>
  <c r="M271"/>
  <c r="N273"/>
  <c r="M273"/>
  <c r="N275"/>
  <c r="M275"/>
  <c r="N277"/>
  <c r="M277"/>
  <c r="N279"/>
  <c r="M279"/>
  <c r="N281"/>
  <c r="M281"/>
  <c r="N283"/>
  <c r="M283"/>
  <c r="N285"/>
  <c r="M285"/>
  <c r="N287"/>
  <c r="M287"/>
  <c r="N289"/>
  <c r="M289"/>
  <c r="N291"/>
  <c r="M291"/>
  <c r="N293"/>
  <c r="M293"/>
  <c r="N295"/>
  <c r="M295"/>
  <c r="N297"/>
  <c r="M297"/>
  <c r="N299"/>
  <c r="M299"/>
  <c r="N301"/>
  <c r="M301"/>
  <c r="N303"/>
  <c r="M303"/>
  <c r="N305"/>
  <c r="M305"/>
  <c r="N307"/>
  <c r="M307"/>
  <c r="N309"/>
  <c r="M309"/>
  <c r="N311"/>
  <c r="M311"/>
  <c r="N313"/>
  <c r="M313"/>
  <c r="N315"/>
  <c r="M315"/>
  <c r="N317"/>
  <c r="M317"/>
  <c r="N319"/>
  <c r="M319"/>
  <c r="N320"/>
  <c r="M320"/>
  <c r="N322"/>
  <c r="M322"/>
  <c r="N324"/>
  <c r="M324"/>
  <c r="N326"/>
  <c r="M326"/>
  <c r="N328"/>
  <c r="M328"/>
  <c r="N330"/>
  <c r="M330"/>
  <c r="N332"/>
  <c r="M332"/>
  <c r="N334"/>
  <c r="M334"/>
  <c r="N336"/>
  <c r="M336"/>
  <c r="N338"/>
  <c r="M338"/>
  <c r="N340"/>
  <c r="M340"/>
  <c r="N342"/>
  <c r="M342"/>
  <c r="N344"/>
  <c r="M344"/>
  <c r="N346"/>
  <c r="M346"/>
  <c r="N347"/>
  <c r="M347"/>
  <c r="N349"/>
  <c r="M349"/>
  <c r="N351"/>
  <c r="M351"/>
  <c r="N353"/>
  <c r="M353"/>
  <c r="N355"/>
  <c r="M355"/>
  <c r="N357"/>
  <c r="M357"/>
  <c r="N359"/>
  <c r="M359"/>
  <c r="N361"/>
  <c r="M361"/>
  <c r="N363"/>
  <c r="M363"/>
  <c r="N365"/>
  <c r="M365"/>
  <c r="N366"/>
  <c r="M366"/>
  <c r="N368"/>
  <c r="M368"/>
  <c r="N370"/>
  <c r="M370"/>
  <c r="N372"/>
  <c r="M372"/>
  <c r="N374"/>
  <c r="M374"/>
  <c r="N376"/>
  <c r="M376"/>
  <c r="N378"/>
  <c r="M378"/>
  <c r="N380"/>
  <c r="M380"/>
  <c r="N382"/>
  <c r="M382"/>
  <c r="N384"/>
  <c r="M384"/>
  <c r="N386"/>
  <c r="M386"/>
  <c r="N388"/>
  <c r="M388"/>
  <c r="N390"/>
  <c r="M390"/>
  <c r="N392"/>
  <c r="M392"/>
  <c r="N394"/>
  <c r="M394"/>
  <c r="N396"/>
  <c r="M396"/>
  <c r="N397"/>
  <c r="M397"/>
  <c r="N399"/>
  <c r="M399"/>
  <c r="N402"/>
  <c r="M402"/>
  <c r="N404"/>
  <c r="M404"/>
  <c r="N406"/>
  <c r="M406"/>
  <c r="N408"/>
  <c r="M408"/>
  <c r="N410"/>
  <c r="M410"/>
  <c r="N411"/>
  <c r="M411"/>
  <c r="N413"/>
  <c r="M413"/>
  <c r="N415"/>
  <c r="M415"/>
  <c r="N417"/>
  <c r="M417"/>
  <c r="N419"/>
  <c r="M419"/>
  <c r="N421"/>
  <c r="M421"/>
  <c r="N423"/>
  <c r="M423"/>
  <c r="N425"/>
  <c r="M425"/>
  <c r="N427"/>
  <c r="M427"/>
  <c r="N429"/>
  <c r="M429"/>
  <c r="N431"/>
  <c r="M431"/>
  <c r="M3"/>
  <c r="N3" s="1"/>
  <c r="M5"/>
  <c r="N5" s="1"/>
  <c r="M7"/>
  <c r="N7" s="1"/>
  <c r="M9"/>
  <c r="N9" s="1"/>
  <c r="M11"/>
  <c r="N11" s="1"/>
  <c r="M14"/>
  <c r="N14" s="1"/>
  <c r="M16"/>
  <c r="N16" s="1"/>
  <c r="M18"/>
  <c r="N18" s="1"/>
  <c r="M20"/>
  <c r="N20" s="1"/>
  <c r="M22"/>
  <c r="N22" s="1"/>
  <c r="M24"/>
  <c r="N24" s="1"/>
  <c r="M26"/>
  <c r="N26" s="1"/>
  <c r="M28"/>
  <c r="N28" s="1"/>
  <c r="M30"/>
  <c r="N30" s="1"/>
  <c r="M32"/>
  <c r="N32" s="1"/>
  <c r="M34"/>
  <c r="N34" s="1"/>
  <c r="M36"/>
  <c r="N36" s="1"/>
  <c r="M38"/>
  <c r="N38" s="1"/>
  <c r="M40"/>
  <c r="N40" s="1"/>
  <c r="M42"/>
  <c r="N42" s="1"/>
  <c r="M44"/>
  <c r="N44" s="1"/>
  <c r="M46"/>
  <c r="N46" s="1"/>
  <c r="M49"/>
  <c r="N49" s="1"/>
  <c r="M51"/>
  <c r="N51" s="1"/>
  <c r="M53"/>
  <c r="N53" s="1"/>
  <c r="M55"/>
  <c r="N55" s="1"/>
  <c r="M57"/>
  <c r="N57" s="1"/>
  <c r="M59"/>
  <c r="N59" s="1"/>
  <c r="M61"/>
  <c r="N61" s="1"/>
  <c r="M62"/>
  <c r="N62" s="1"/>
  <c r="M64"/>
  <c r="N64" s="1"/>
  <c r="M66"/>
  <c r="N66" s="1"/>
  <c r="M68"/>
  <c r="N68" s="1"/>
  <c r="M70"/>
  <c r="N70" s="1"/>
  <c r="M72"/>
  <c r="N72" s="1"/>
  <c r="M74"/>
  <c r="N74" s="1"/>
  <c r="M76"/>
  <c r="N76" s="1"/>
  <c r="M78"/>
  <c r="N78" s="1"/>
  <c r="M80"/>
  <c r="N80" s="1"/>
  <c r="M82"/>
  <c r="N82" s="1"/>
  <c r="M84"/>
  <c r="N84" s="1"/>
  <c r="M86"/>
  <c r="N86" s="1"/>
  <c r="M88"/>
  <c r="N88" s="1"/>
  <c r="M90"/>
  <c r="N90" s="1"/>
  <c r="M92"/>
  <c r="N92" s="1"/>
  <c r="M94"/>
  <c r="N94" s="1"/>
  <c r="M96"/>
  <c r="N96" s="1"/>
  <c r="M98"/>
  <c r="N98" s="1"/>
  <c r="M100"/>
  <c r="N100" s="1"/>
  <c r="M102"/>
  <c r="N102" s="1"/>
  <c r="M104"/>
  <c r="N104" s="1"/>
  <c r="M106"/>
  <c r="N106" s="1"/>
  <c r="M108"/>
  <c r="N108" s="1"/>
  <c r="M110"/>
  <c r="N110" s="1"/>
  <c r="M112"/>
  <c r="N112" s="1"/>
  <c r="M114"/>
  <c r="N114" s="1"/>
  <c r="M116"/>
  <c r="N116" s="1"/>
  <c r="M118"/>
  <c r="N118" s="1"/>
  <c r="M121"/>
  <c r="N121" s="1"/>
  <c r="M123"/>
  <c r="N123" s="1"/>
  <c r="M125"/>
  <c r="N125" s="1"/>
  <c r="M127"/>
  <c r="N127" s="1"/>
  <c r="M129"/>
  <c r="N129" s="1"/>
  <c r="M131"/>
  <c r="N131" s="1"/>
  <c r="M133"/>
  <c r="N133" s="1"/>
  <c r="M135"/>
  <c r="N135" s="1"/>
  <c r="M137"/>
  <c r="N137" s="1"/>
  <c r="M139"/>
  <c r="N139" s="1"/>
  <c r="M141"/>
  <c r="N141" s="1"/>
  <c r="M143"/>
  <c r="N143" s="1"/>
  <c r="M145"/>
  <c r="N145" s="1"/>
  <c r="M147"/>
  <c r="N147" s="1"/>
  <c r="M149"/>
  <c r="N149" s="1"/>
  <c r="M151"/>
  <c r="N151" s="1"/>
  <c r="M153"/>
  <c r="N153" s="1"/>
  <c r="M154"/>
  <c r="N154" s="1"/>
  <c r="M156"/>
  <c r="N156" s="1"/>
  <c r="M158"/>
  <c r="N158" s="1"/>
  <c r="M160"/>
  <c r="N160" s="1"/>
  <c r="M162"/>
  <c r="N162" s="1"/>
  <c r="M165"/>
  <c r="N165" s="1"/>
  <c r="M167"/>
  <c r="N167" s="1"/>
  <c r="M169"/>
  <c r="N169" s="1"/>
  <c r="M171"/>
  <c r="N171" s="1"/>
  <c r="M173"/>
  <c r="N173" s="1"/>
  <c r="M175"/>
  <c r="N175" s="1"/>
  <c r="M177"/>
  <c r="N177" s="1"/>
  <c r="M179"/>
  <c r="N179" s="1"/>
  <c r="M181"/>
  <c r="N181" s="1"/>
  <c r="M183"/>
  <c r="N183" s="1"/>
  <c r="M185"/>
  <c r="N185" s="1"/>
  <c r="M187"/>
  <c r="N187" s="1"/>
  <c r="M189"/>
  <c r="N189" s="1"/>
  <c r="M191"/>
  <c r="N191" s="1"/>
  <c r="M193"/>
  <c r="N193" s="1"/>
  <c r="M195"/>
  <c r="N195" s="1"/>
  <c r="M197"/>
  <c r="N197" s="1"/>
  <c r="M199"/>
  <c r="N199" s="1"/>
  <c r="M201"/>
  <c r="N201" s="1"/>
  <c r="M203"/>
  <c r="N203" s="1"/>
  <c r="M205"/>
  <c r="N205" s="1"/>
  <c r="M207"/>
  <c r="N207" s="1"/>
  <c r="M209"/>
  <c r="N209" s="1"/>
  <c r="M211"/>
  <c r="N211" s="1"/>
  <c r="M214"/>
  <c r="N214" s="1"/>
  <c r="M216"/>
  <c r="N216" s="1"/>
  <c r="M218"/>
  <c r="N218" s="1"/>
  <c r="M220"/>
  <c r="N220" s="1"/>
  <c r="M222"/>
  <c r="N222" s="1"/>
  <c r="M224"/>
  <c r="N224" s="1"/>
  <c r="M226"/>
  <c r="N226" s="1"/>
  <c r="M228"/>
  <c r="N228" s="1"/>
  <c r="M230"/>
  <c r="N230" s="1"/>
  <c r="M232"/>
  <c r="N232" s="1"/>
  <c r="M234"/>
  <c r="N234" s="1"/>
  <c r="M236"/>
  <c r="N236" s="1"/>
  <c r="M238"/>
  <c r="N238" s="1"/>
  <c r="M240"/>
  <c r="N240" s="1"/>
  <c r="M242"/>
  <c r="N242" s="1"/>
  <c r="M244"/>
  <c r="N244" s="1"/>
  <c r="M246"/>
  <c r="N246" s="1"/>
  <c r="M248"/>
  <c r="N248" s="1"/>
  <c r="M250"/>
  <c r="N250" s="1"/>
  <c r="M252"/>
  <c r="N252" s="1"/>
  <c r="M254"/>
  <c r="N254" s="1"/>
  <c r="M256"/>
  <c r="N256" s="1"/>
  <c r="M258"/>
  <c r="N258" s="1"/>
  <c r="M260"/>
  <c r="N260" s="1"/>
  <c r="M262"/>
  <c r="N262" s="1"/>
  <c r="M264"/>
  <c r="N264" s="1"/>
  <c r="M266"/>
  <c r="N266" s="1"/>
  <c r="M268"/>
  <c r="N268" s="1"/>
  <c r="M270"/>
  <c r="N270" s="1"/>
  <c r="M272"/>
  <c r="N272" s="1"/>
  <c r="M274"/>
  <c r="N274" s="1"/>
  <c r="M276"/>
  <c r="N276" s="1"/>
  <c r="M278"/>
  <c r="N278" s="1"/>
  <c r="M280"/>
  <c r="N280" s="1"/>
  <c r="M282"/>
  <c r="N282" s="1"/>
  <c r="M284"/>
  <c r="N284" s="1"/>
  <c r="M286"/>
  <c r="N286" s="1"/>
  <c r="M288"/>
  <c r="N288" s="1"/>
  <c r="M290"/>
  <c r="N290" s="1"/>
  <c r="M292"/>
  <c r="N292" s="1"/>
  <c r="M294"/>
  <c r="N294" s="1"/>
  <c r="M296"/>
  <c r="N296" s="1"/>
  <c r="M298"/>
  <c r="N298" s="1"/>
  <c r="M300"/>
  <c r="N300" s="1"/>
  <c r="M302"/>
  <c r="N302" s="1"/>
  <c r="M304"/>
  <c r="N304" s="1"/>
  <c r="M306"/>
  <c r="N306" s="1"/>
  <c r="M308"/>
  <c r="N308" s="1"/>
  <c r="M310"/>
  <c r="N310" s="1"/>
  <c r="M312"/>
  <c r="N312" s="1"/>
  <c r="M314"/>
  <c r="N314" s="1"/>
  <c r="M316"/>
  <c r="N316" s="1"/>
  <c r="M318"/>
  <c r="N318" s="1"/>
  <c r="M321"/>
  <c r="N321" s="1"/>
  <c r="M323"/>
  <c r="N323" s="1"/>
  <c r="M325"/>
  <c r="N325" s="1"/>
  <c r="M327"/>
  <c r="N327" s="1"/>
  <c r="M329"/>
  <c r="N329" s="1"/>
  <c r="M331"/>
  <c r="N331" s="1"/>
  <c r="M333"/>
  <c r="N333" s="1"/>
  <c r="M335"/>
  <c r="N335" s="1"/>
  <c r="M337"/>
  <c r="N337" s="1"/>
  <c r="M339"/>
  <c r="N339" s="1"/>
  <c r="M341"/>
  <c r="N341" s="1"/>
  <c r="M343"/>
  <c r="N343" s="1"/>
  <c r="M345"/>
  <c r="N345" s="1"/>
  <c r="M348"/>
  <c r="N348" s="1"/>
  <c r="M350"/>
  <c r="N350" s="1"/>
  <c r="M352"/>
  <c r="N352" s="1"/>
  <c r="M354"/>
  <c r="N354" s="1"/>
  <c r="M356"/>
  <c r="N356" s="1"/>
  <c r="M358"/>
  <c r="N358" s="1"/>
  <c r="M360"/>
  <c r="N360" s="1"/>
  <c r="M362"/>
  <c r="N362" s="1"/>
  <c r="M364"/>
  <c r="N364" s="1"/>
  <c r="M367"/>
  <c r="N367" s="1"/>
  <c r="M369"/>
  <c r="N369" s="1"/>
  <c r="M371"/>
  <c r="N371" s="1"/>
  <c r="M373"/>
  <c r="N373" s="1"/>
  <c r="M375"/>
  <c r="N375" s="1"/>
  <c r="M377"/>
  <c r="N377" s="1"/>
  <c r="M379"/>
  <c r="N379" s="1"/>
  <c r="M381"/>
  <c r="N381" s="1"/>
  <c r="M383"/>
  <c r="N383" s="1"/>
  <c r="M385"/>
  <c r="N385" s="1"/>
  <c r="M387"/>
  <c r="N387" s="1"/>
  <c r="M389"/>
  <c r="N389" s="1"/>
  <c r="M391"/>
  <c r="N391" s="1"/>
  <c r="M393"/>
  <c r="N393" s="1"/>
  <c r="M395"/>
  <c r="N395" s="1"/>
  <c r="M398"/>
  <c r="N398" s="1"/>
  <c r="M400"/>
  <c r="N400" s="1"/>
  <c r="M401"/>
  <c r="N401" s="1"/>
  <c r="M403"/>
  <c r="N403" s="1"/>
  <c r="M405"/>
  <c r="N405" s="1"/>
  <c r="M407"/>
  <c r="N407" s="1"/>
  <c r="M409"/>
  <c r="N409" s="1"/>
  <c r="M412"/>
  <c r="N412" s="1"/>
  <c r="M414"/>
  <c r="N414" s="1"/>
  <c r="M416"/>
  <c r="N416" s="1"/>
  <c r="M418"/>
  <c r="N418" s="1"/>
  <c r="M420"/>
  <c r="N420" s="1"/>
  <c r="M422"/>
  <c r="N422" s="1"/>
  <c r="M424"/>
  <c r="N424" s="1"/>
  <c r="M426"/>
  <c r="N426" s="1"/>
  <c r="M428"/>
  <c r="N428" s="1"/>
  <c r="M430"/>
  <c r="N430" s="1"/>
  <c r="M432"/>
  <c r="N432" s="1"/>
  <c r="M433"/>
  <c r="N433" s="1"/>
  <c r="M434"/>
  <c r="N434" s="1"/>
  <c r="M435"/>
  <c r="N435" s="1"/>
  <c r="M436"/>
  <c r="N436" s="1"/>
  <c r="M437"/>
  <c r="N437" s="1"/>
  <c r="M438"/>
  <c r="N438" s="1"/>
  <c r="M439"/>
  <c r="N439" s="1"/>
  <c r="M440"/>
  <c r="N440" s="1"/>
  <c r="M441"/>
  <c r="N441" s="1"/>
  <c r="M442"/>
  <c r="N442" s="1"/>
  <c r="M443"/>
  <c r="N443" s="1"/>
  <c r="M444"/>
  <c r="N444" s="1"/>
  <c r="M445"/>
  <c r="N445" s="1"/>
  <c r="M446"/>
  <c r="N446" s="1"/>
  <c r="M447"/>
  <c r="N447" s="1"/>
  <c r="M448"/>
  <c r="N448" s="1"/>
  <c r="M449"/>
  <c r="N449" s="1"/>
  <c r="M450"/>
  <c r="N450" s="1"/>
  <c r="M451"/>
  <c r="N451" s="1"/>
  <c r="M452"/>
  <c r="N452" s="1"/>
  <c r="M453"/>
  <c r="N453" s="1"/>
  <c r="M454"/>
  <c r="N454" s="1"/>
  <c r="M455"/>
  <c r="N455" s="1"/>
  <c r="M456"/>
  <c r="N456" s="1"/>
  <c r="M458"/>
  <c r="N458" s="1"/>
  <c r="M460"/>
  <c r="N460" s="1"/>
  <c r="M462"/>
  <c r="N462" s="1"/>
  <c r="M464"/>
  <c r="N464" s="1"/>
  <c r="M466"/>
  <c r="N466" s="1"/>
  <c r="M468"/>
  <c r="N468" s="1"/>
  <c r="M470"/>
  <c r="N470" s="1"/>
  <c r="M472"/>
  <c r="N472" s="1"/>
  <c r="M474"/>
  <c r="N474" s="1"/>
  <c r="M476"/>
  <c r="N476" s="1"/>
  <c r="M478"/>
  <c r="N478" s="1"/>
  <c r="M480"/>
  <c r="N480" s="1"/>
  <c r="M482"/>
  <c r="N482" s="1"/>
  <c r="M484"/>
  <c r="N484" s="1"/>
  <c r="N457"/>
  <c r="N461"/>
  <c r="N465"/>
  <c r="N469"/>
  <c r="N473"/>
  <c r="N477"/>
  <c r="N481"/>
  <c r="N485"/>
  <c r="N487"/>
  <c r="N489"/>
  <c r="N491"/>
  <c r="N493"/>
  <c r="N495"/>
  <c r="N497"/>
  <c r="N499"/>
  <c r="N501"/>
  <c r="N503"/>
  <c r="N505"/>
  <c r="N507"/>
  <c r="N509"/>
  <c r="N511"/>
  <c r="N513"/>
  <c r="N515"/>
  <c r="N517"/>
  <c r="N519"/>
  <c r="N521"/>
  <c r="N523"/>
  <c r="N525"/>
  <c r="N527"/>
  <c r="N529"/>
  <c r="N531"/>
  <c r="N533"/>
  <c r="N535"/>
  <c r="N537"/>
  <c r="N539"/>
  <c r="N541"/>
  <c r="N543"/>
  <c r="N545"/>
  <c r="N547"/>
  <c r="N549"/>
  <c r="N551"/>
  <c r="N553"/>
  <c r="N555"/>
  <c r="N557"/>
  <c r="N559"/>
  <c r="N561"/>
  <c r="N563"/>
  <c r="N565"/>
  <c r="N567"/>
  <c r="N569"/>
  <c r="M568"/>
  <c r="N568" s="1"/>
  <c r="M566"/>
  <c r="N566" s="1"/>
  <c r="M564"/>
  <c r="N564" s="1"/>
  <c r="M562"/>
  <c r="N562" s="1"/>
  <c r="M560"/>
  <c r="N560" s="1"/>
  <c r="M558"/>
  <c r="N558" s="1"/>
  <c r="M556"/>
  <c r="N556" s="1"/>
  <c r="M554"/>
  <c r="N554" s="1"/>
  <c r="M552"/>
  <c r="N552" s="1"/>
  <c r="M550"/>
  <c r="N550" s="1"/>
  <c r="M548"/>
  <c r="N548" s="1"/>
  <c r="M546"/>
  <c r="N546" s="1"/>
  <c r="M544"/>
  <c r="N544" s="1"/>
  <c r="M542"/>
  <c r="N542" s="1"/>
  <c r="M540"/>
  <c r="N540" s="1"/>
  <c r="M538"/>
  <c r="N538" s="1"/>
  <c r="M536"/>
  <c r="N536" s="1"/>
  <c r="M534"/>
  <c r="N534" s="1"/>
  <c r="M532"/>
  <c r="N532" s="1"/>
  <c r="M530"/>
  <c r="N530" s="1"/>
  <c r="M528"/>
  <c r="N528" s="1"/>
  <c r="M526"/>
  <c r="N526" s="1"/>
  <c r="M524"/>
  <c r="N524" s="1"/>
  <c r="M522"/>
  <c r="N522" s="1"/>
  <c r="M520"/>
  <c r="N520" s="1"/>
  <c r="M518"/>
  <c r="N518" s="1"/>
  <c r="M516"/>
  <c r="N516" s="1"/>
  <c r="M514"/>
  <c r="N514" s="1"/>
  <c r="M512"/>
  <c r="N512" s="1"/>
  <c r="M510"/>
  <c r="N510" s="1"/>
  <c r="M508"/>
  <c r="N508" s="1"/>
  <c r="M506"/>
  <c r="N506" s="1"/>
  <c r="M504"/>
  <c r="N504" s="1"/>
  <c r="M502"/>
  <c r="N502" s="1"/>
  <c r="M500"/>
  <c r="N500" s="1"/>
  <c r="M498"/>
  <c r="N498" s="1"/>
  <c r="M496"/>
  <c r="N496" s="1"/>
  <c r="M494"/>
  <c r="N494" s="1"/>
  <c r="M492"/>
  <c r="N492" s="1"/>
  <c r="M490"/>
  <c r="N490" s="1"/>
  <c r="M488"/>
  <c r="N488" s="1"/>
  <c r="M486"/>
  <c r="N486" s="1"/>
  <c r="M483"/>
  <c r="N483" s="1"/>
  <c r="M479"/>
  <c r="N479" s="1"/>
  <c r="M475"/>
  <c r="N475" s="1"/>
  <c r="M471"/>
  <c r="N471" s="1"/>
  <c r="M467"/>
  <c r="N467" s="1"/>
  <c r="M463"/>
  <c r="N463" s="1"/>
  <c r="M459"/>
  <c r="N459" s="1"/>
  <c r="C20" i="3" l="1"/>
</calcChain>
</file>

<file path=xl/sharedStrings.xml><?xml version="1.0" encoding="utf-8"?>
<sst xmlns="http://schemas.openxmlformats.org/spreadsheetml/2006/main" count="1762" uniqueCount="1416">
  <si>
    <t>Redni broj</t>
  </si>
  <si>
    <t>Šifra JKL</t>
  </si>
  <si>
    <t>Naziv</t>
  </si>
  <si>
    <t>ATC</t>
  </si>
  <si>
    <t>Column2</t>
  </si>
  <si>
    <t>Column1</t>
  </si>
  <si>
    <t>Količina</t>
  </si>
  <si>
    <t>Nabavna Cena Leka</t>
  </si>
  <si>
    <t>Iznos (Potrebe * nabavna cena)</t>
  </si>
  <si>
    <t>Назив понуђача (скраћено име)</t>
  </si>
  <si>
    <t xml:space="preserve">Појединачна цена без   ПДВ-а </t>
  </si>
  <si>
    <t xml:space="preserve">Укупан износ понуде без ПДВ </t>
  </si>
  <si>
    <t>Износ ПДВ</t>
  </si>
  <si>
    <t>Укупан износ понуде са урачунатим ПДВ</t>
  </si>
  <si>
    <t>Услови плаћања за 90 дана(натурални рабат у %)</t>
  </si>
  <si>
    <t> Услови плаћања за 120 дана (натурални рабат у %)</t>
  </si>
  <si>
    <t> Услови плаћања за 145 дана (натурални рабат у %)</t>
  </si>
  <si>
    <t xml:space="preserve">Услови плаћања (понуђени бонус на остварени месечни обим промета) </t>
  </si>
  <si>
    <t>Рок важења понуде (мин 60 дана од дана отварања понуда)</t>
  </si>
  <si>
    <t>Укупан рабат (%)</t>
  </si>
  <si>
    <t>1129300</t>
  </si>
  <si>
    <t>5-ASA 100 po 250 mg</t>
  </si>
  <si>
    <t>A07EC02</t>
  </si>
  <si>
    <t>5129303</t>
  </si>
  <si>
    <t>5-ASA 30 po 250 mg</t>
  </si>
  <si>
    <t>4139160</t>
  </si>
  <si>
    <t>ACIKLOVIR 1 po 5 g 5%</t>
  </si>
  <si>
    <t>D06BB03</t>
  </si>
  <si>
    <t>1328230</t>
  </si>
  <si>
    <t>ACIKLOVIR 25 po 200 mg</t>
  </si>
  <si>
    <t>J05AB01</t>
  </si>
  <si>
    <t>1072915</t>
  </si>
  <si>
    <t>ACTAPAX  30 po 20 mg</t>
  </si>
  <si>
    <t>N06AB05</t>
  </si>
  <si>
    <t>0041559</t>
  </si>
  <si>
    <t>ACTRAPID PENFILL 5 po 3 ml (100 i.j./ml)</t>
  </si>
  <si>
    <t>A10AB01</t>
  </si>
  <si>
    <t>4152100</t>
  </si>
  <si>
    <t>AFLODERM 1 po 20 g (0.5 mg / 1 g)krem</t>
  </si>
  <si>
    <t>D07AB10</t>
  </si>
  <si>
    <t>4152104</t>
  </si>
  <si>
    <t>AFLODERM 1 po 20 g (0.5 mg / 1 g)mast</t>
  </si>
  <si>
    <t>1059909</t>
  </si>
  <si>
    <t>ALEFOSS  8 po 70 mg</t>
  </si>
  <si>
    <t>M05BA04</t>
  </si>
  <si>
    <t>1059908</t>
  </si>
  <si>
    <t>ALEFOSS, 4 po 70mg</t>
  </si>
  <si>
    <t>1402836</t>
  </si>
  <si>
    <t>ALOPRES 30 po 10 mg</t>
  </si>
  <si>
    <t>C08CA01</t>
  </si>
  <si>
    <t>1402835</t>
  </si>
  <si>
    <t>ALOPRES 30 po 5 mg</t>
  </si>
  <si>
    <t>1168089</t>
  </si>
  <si>
    <t>ALOPURINOL 40 po 100 mg</t>
  </si>
  <si>
    <t>M04AA01</t>
  </si>
  <si>
    <t>1050101</t>
  </si>
  <si>
    <t>ALPHA D3 30 po 1 mcg</t>
  </si>
  <si>
    <t>A11CC03</t>
  </si>
  <si>
    <t>1050100</t>
  </si>
  <si>
    <t>ALPHA D3 50 po 0.25 mcg</t>
  </si>
  <si>
    <t>7094070</t>
  </si>
  <si>
    <t>ALPHAGAN 1 po 5 ml (0.2%)</t>
  </si>
  <si>
    <t>S01EA05</t>
  </si>
  <si>
    <t>1103765</t>
  </si>
  <si>
    <t>ALPHAPRES 30 po 1 mg</t>
  </si>
  <si>
    <t>C02CA04</t>
  </si>
  <si>
    <t>1103766</t>
  </si>
  <si>
    <t>ALPHAPRES 30 po 2 mg</t>
  </si>
  <si>
    <t>1072992</t>
  </si>
  <si>
    <t>ALVENTA  28 po 75mg</t>
  </si>
  <si>
    <t>N06AX16</t>
  </si>
  <si>
    <t>7114744</t>
  </si>
  <si>
    <t>ALVESCO 160 1 po 60 doza (160 mcg / 1 doza)</t>
  </si>
  <si>
    <t>R03BA08</t>
  </si>
  <si>
    <t>7114741</t>
  </si>
  <si>
    <t>ALVESCO 80  1 po 10 ml (120 doza po 80 mcg)</t>
  </si>
  <si>
    <t>1059092</t>
  </si>
  <si>
    <t>ALVODRONIC 1 po 150 mg</t>
  </si>
  <si>
    <t>M05BA06</t>
  </si>
  <si>
    <t>1114554</t>
  </si>
  <si>
    <t>ALVOKAST 28 po 10 mg</t>
  </si>
  <si>
    <t>R03DC03</t>
  </si>
  <si>
    <t>1114552</t>
  </si>
  <si>
    <t>ALVOKAST 28 po 4 mg</t>
  </si>
  <si>
    <t>1114553</t>
  </si>
  <si>
    <t>ALVOKAST 28 po 5 mg</t>
  </si>
  <si>
    <t>1101402</t>
  </si>
  <si>
    <t>AMIODARON 60 po 200 mg</t>
  </si>
  <si>
    <t>C01BD01</t>
  </si>
  <si>
    <t>1072762</t>
  </si>
  <si>
    <t>AMITRIPTYLINE, 100 po 10mg</t>
  </si>
  <si>
    <t>N06AA09</t>
  </si>
  <si>
    <t>1072763</t>
  </si>
  <si>
    <t>AMITRIPTYLINE, 30 po 25mg</t>
  </si>
  <si>
    <t>1402141</t>
  </si>
  <si>
    <t>AMLOGAL  20 po 10 mg</t>
  </si>
  <si>
    <t>1021961</t>
  </si>
  <si>
    <t>AMOKSICILIN 16 po 250 mg</t>
  </si>
  <si>
    <t>J01CA04</t>
  </si>
  <si>
    <t>1021965</t>
  </si>
  <si>
    <t>AMOKSICILIN 16 po 500 mg</t>
  </si>
  <si>
    <t>1103255</t>
  </si>
  <si>
    <t>AMPRIL 28 po 2.5 mg</t>
  </si>
  <si>
    <t>C09AA05</t>
  </si>
  <si>
    <t>1103259</t>
  </si>
  <si>
    <t>AMPRIL 28 po 5 mg</t>
  </si>
  <si>
    <t>1401131</t>
  </si>
  <si>
    <t>AMPRIL HD 28 po (5 mg + 25 mg)</t>
  </si>
  <si>
    <t>C09BA05</t>
  </si>
  <si>
    <t>1401130</t>
  </si>
  <si>
    <t>AMPRIL HL 28 po (2.5 mg + 12.5 mg)</t>
  </si>
  <si>
    <t>1072740</t>
  </si>
  <si>
    <t>ANAFRANIL 30 po 25 mg</t>
  </si>
  <si>
    <t>N06AA04</t>
  </si>
  <si>
    <t>1048331</t>
  </si>
  <si>
    <t>ANDROCUR 50 po 50 mg</t>
  </si>
  <si>
    <t>G03HA01</t>
  </si>
  <si>
    <t>1068221</t>
  </si>
  <si>
    <t>ANTIAGREX, 28 po 75mg</t>
  </si>
  <si>
    <t>B01AC04</t>
  </si>
  <si>
    <t>0041556</t>
  </si>
  <si>
    <t>APIDRA SOLOSTAR  5 po 3 ml (100 i.j./ml)</t>
  </si>
  <si>
    <t>A10AB06</t>
  </si>
  <si>
    <t>1014301</t>
  </si>
  <si>
    <t>ARAVA 30 po 20 mg</t>
  </si>
  <si>
    <t>L04AA13</t>
  </si>
  <si>
    <t>1039325</t>
  </si>
  <si>
    <t>ARIMIDEX 28 po 1 mg</t>
  </si>
  <si>
    <t>L02BG03</t>
  </si>
  <si>
    <t>1039390</t>
  </si>
  <si>
    <t>AROMASIN 30 po 25 mg</t>
  </si>
  <si>
    <t>L02BG06</t>
  </si>
  <si>
    <t>1129110</t>
  </si>
  <si>
    <t>ASACOL  100 po 400 mg</t>
  </si>
  <si>
    <t>1104125</t>
  </si>
  <si>
    <t>ATACOR 30 po 10 mg</t>
  </si>
  <si>
    <t>C10AA05</t>
  </si>
  <si>
    <t>1104126</t>
  </si>
  <si>
    <t>ATACOR 30 po 20 mg</t>
  </si>
  <si>
    <t>1107500</t>
  </si>
  <si>
    <t>ATENOLOL 14 po 100 mg</t>
  </si>
  <si>
    <t>C07AB03</t>
  </si>
  <si>
    <t>1104520</t>
  </si>
  <si>
    <t>ATORIS 30 po 10 mg</t>
  </si>
  <si>
    <t>1104522</t>
  </si>
  <si>
    <t>ATORIS 30 po 20 mg</t>
  </si>
  <si>
    <t>1072782</t>
  </si>
  <si>
    <t>AURORIX 30 po 300 mg</t>
  </si>
  <si>
    <t>N06AG02</t>
  </si>
  <si>
    <t>7110033</t>
  </si>
  <si>
    <t>AVAMYS 1 po 120 doza ( 27,5 mcg/doza)</t>
  </si>
  <si>
    <t>R01AD12</t>
  </si>
  <si>
    <t>1134305</t>
  </si>
  <si>
    <t>AVODART 30 po 0,5 mg</t>
  </si>
  <si>
    <t>G04CB02</t>
  </si>
  <si>
    <t>7096060</t>
  </si>
  <si>
    <t>AZOPT 5 ml (10 mg/ml)</t>
  </si>
  <si>
    <t>S01EC04</t>
  </si>
  <si>
    <t>3026210</t>
  </si>
  <si>
    <t>BACTRIM 1 po 100 ml (200 + 40 mg)/5 ml</t>
  </si>
  <si>
    <t>J01EE01</t>
  </si>
  <si>
    <t>1026211</t>
  </si>
  <si>
    <t>BACTRIM 20 po (400 mg + 80 mg)</t>
  </si>
  <si>
    <t>7114562</t>
  </si>
  <si>
    <t>BECLOFORTE CFC-Free Inhaler  1 po 200 doza (250 mcg / 1 doza)</t>
  </si>
  <si>
    <t>R03BA01</t>
  </si>
  <si>
    <t>7110022</t>
  </si>
  <si>
    <t>BECONASE 1 po 200 doza (50 mcg / 1 doza)</t>
  </si>
  <si>
    <t>R01AD01</t>
  </si>
  <si>
    <t>1077302</t>
  </si>
  <si>
    <t>BELBIEN, 20 po 10mg</t>
  </si>
  <si>
    <t>N05CF02</t>
  </si>
  <si>
    <t>1071122</t>
  </si>
  <si>
    <t>BENSEDIN 30 po 10 mg</t>
  </si>
  <si>
    <t>N05BA01</t>
  </si>
  <si>
    <t>1071121</t>
  </si>
  <si>
    <t>BENSEDIN 30 po 5 mg</t>
  </si>
  <si>
    <t>7114129</t>
  </si>
  <si>
    <t>BERODUAL 1 po 20 ml(0,5mg/ml+0,25mg/ml)</t>
  </si>
  <si>
    <t>R03AK03</t>
  </si>
  <si>
    <t>7114725</t>
  </si>
  <si>
    <t>BERODUAL N 1 po 200 doza (0,05 + 0,02 mg)/1 doza)</t>
  </si>
  <si>
    <t>1134240</t>
  </si>
  <si>
    <t>BETAMSAL  30 po 0,4mg</t>
  </si>
  <si>
    <t>G04CA02</t>
  </si>
  <si>
    <t>1037076</t>
  </si>
  <si>
    <t>BICADEX  28 po 50 mg</t>
  </si>
  <si>
    <t>L02BB03</t>
  </si>
  <si>
    <t>1107633</t>
  </si>
  <si>
    <t>BINEVOL  30 po 5 mg</t>
  </si>
  <si>
    <t>C07AB12</t>
  </si>
  <si>
    <t>1107042</t>
  </si>
  <si>
    <t>BISOPROLOL PHARMAS 30 po 2,5 mg</t>
  </si>
  <si>
    <t>C07AB07</t>
  </si>
  <si>
    <t>1107020</t>
  </si>
  <si>
    <t>BISOPROLOL PHARMAS 30 po 5 mg</t>
  </si>
  <si>
    <t>1059079</t>
  </si>
  <si>
    <t>BONAP, 4 po 70mg</t>
  </si>
  <si>
    <t>1071722</t>
  </si>
  <si>
    <t>BROMAZEPAM 20 po 6 mg</t>
  </si>
  <si>
    <t>N05BA08</t>
  </si>
  <si>
    <t>1071720</t>
  </si>
  <si>
    <t>BROMAZEPAM 30 po 1.5 mg</t>
  </si>
  <si>
    <t>1071721</t>
  </si>
  <si>
    <t>BROMAZEPAM 30 po 3 mg</t>
  </si>
  <si>
    <t>1149040</t>
  </si>
  <si>
    <t>BROMOKRIPTIN 30 po 2.5 mg</t>
  </si>
  <si>
    <t>N04BC01</t>
  </si>
  <si>
    <t>3162033</t>
  </si>
  <si>
    <t>BRUFEN 1 po 100 ml (100 mg / 5 ml)</t>
  </si>
  <si>
    <t>M01AE01</t>
  </si>
  <si>
    <t>3321719</t>
  </si>
  <si>
    <t>CEFALEKSIN 1 po 100 ml (250 mg / 5 ml)</t>
  </si>
  <si>
    <t>J01DB01</t>
  </si>
  <si>
    <t>1321710</t>
  </si>
  <si>
    <t>CEFALEKSIN 16 po 250 mg</t>
  </si>
  <si>
    <t>1321711</t>
  </si>
  <si>
    <t>CEFALEKSIN 16 po 500 mg</t>
  </si>
  <si>
    <t>3321951</t>
  </si>
  <si>
    <t>CEFZIL 1 po 60 ml (250 mg / 5 ml)</t>
  </si>
  <si>
    <t>J01DC10</t>
  </si>
  <si>
    <t>1014081</t>
  </si>
  <si>
    <t>CELLCEPT 300 po 250 mg</t>
  </si>
  <si>
    <t>L04AA06</t>
  </si>
  <si>
    <t>1014052</t>
  </si>
  <si>
    <t>CERTICAN 60 po 0,5 mg</t>
  </si>
  <si>
    <t>L04AA18</t>
  </si>
  <si>
    <t>4090121</t>
  </si>
  <si>
    <t>CHLORAMPHENICOL 1 po 5 g 1%</t>
  </si>
  <si>
    <t>S01AA01</t>
  </si>
  <si>
    <t>1104510</t>
  </si>
  <si>
    <t>CHOLIPAM 20 po 10 mg</t>
  </si>
  <si>
    <t>C10AA01</t>
  </si>
  <si>
    <t>1104511</t>
  </si>
  <si>
    <t>CHOLIPAM 20 po 20 mg</t>
  </si>
  <si>
    <t>1329192</t>
  </si>
  <si>
    <t>CIPROCINAL 10 po 500 mg</t>
  </si>
  <si>
    <t>J01MA02</t>
  </si>
  <si>
    <t>1072062</t>
  </si>
  <si>
    <t>CITALEX, 20 po 10mg</t>
  </si>
  <si>
    <t>N06AB04</t>
  </si>
  <si>
    <t>1072061</t>
  </si>
  <si>
    <t>CITALEX, 20 po 20mg</t>
  </si>
  <si>
    <t>1072067</t>
  </si>
  <si>
    <t>CITALEX, 50 po 10mg</t>
  </si>
  <si>
    <t>1326228</t>
  </si>
  <si>
    <t>CLINDAMYCIN-MIP 12 po 600 mg</t>
  </si>
  <si>
    <t>J01FF01</t>
  </si>
  <si>
    <t>1070965</t>
  </si>
  <si>
    <t>CLOZAPINE 50 po 100 mg-Remedica</t>
  </si>
  <si>
    <t>N05AH02</t>
  </si>
  <si>
    <t>1070963</t>
  </si>
  <si>
    <t>CLOZAPINE 50 po 25 mg-Remedica</t>
  </si>
  <si>
    <t>1072600</t>
  </si>
  <si>
    <t>COAXIL 30 po 12.5 mg</t>
  </si>
  <si>
    <t>N06AX14</t>
  </si>
  <si>
    <t>1085284</t>
  </si>
  <si>
    <t>COMTAN 30 po 200 mg</t>
  </si>
  <si>
    <t>N04BX02</t>
  </si>
  <si>
    <t>1073190</t>
  </si>
  <si>
    <t>CONCERTA 30 po 18 mg</t>
  </si>
  <si>
    <t>N06BA04</t>
  </si>
  <si>
    <t>CONCERTA 30 po 36 mg</t>
  </si>
  <si>
    <t>1122752</t>
  </si>
  <si>
    <t>CONTROLOC 14 po 20 mg</t>
  </si>
  <si>
    <t>A02BC02</t>
  </si>
  <si>
    <t>1122750</t>
  </si>
  <si>
    <t>CONTROLOC 14 po 40 mg</t>
  </si>
  <si>
    <t>1401251</t>
  </si>
  <si>
    <t>CO-PRENESSA 30 po (2 mg + 0,625 mg)</t>
  </si>
  <si>
    <t>C09BA04</t>
  </si>
  <si>
    <t>1401252</t>
  </si>
  <si>
    <t>CO-PRENESSA 30 po (4 mg + 1,25 mg)</t>
  </si>
  <si>
    <t>1102082</t>
  </si>
  <si>
    <t>CORNILAT 20 po 20 mg</t>
  </si>
  <si>
    <t>C01DA08</t>
  </si>
  <si>
    <t>1402250</t>
  </si>
  <si>
    <t>CORTIAZEM RETARD 30 po 90 mg</t>
  </si>
  <si>
    <t>C08DB01</t>
  </si>
  <si>
    <t>1107582</t>
  </si>
  <si>
    <t>CORVITOL 30 po 100 mg</t>
  </si>
  <si>
    <t>C07AB02</t>
  </si>
  <si>
    <t>1107580</t>
  </si>
  <si>
    <t>CORVITOL 30 po 50 mg</t>
  </si>
  <si>
    <t>7099180</t>
  </si>
  <si>
    <t>COSOPT 1 po 5 ml (2%+0,5%)</t>
  </si>
  <si>
    <t>S01ED51</t>
  </si>
  <si>
    <t>4157100</t>
  </si>
  <si>
    <t>DAKTANOL 1 po 30 g 2%-krem</t>
  </si>
  <si>
    <t>D01AC02</t>
  </si>
  <si>
    <t>2157101</t>
  </si>
  <si>
    <t>DAKTANOL 1 po 40 g 2%-oral gel</t>
  </si>
  <si>
    <t>A01AB09</t>
  </si>
  <si>
    <t>1107018</t>
  </si>
  <si>
    <t>DAROB MITE 50 po 80 mg</t>
  </si>
  <si>
    <t>C07AA07</t>
  </si>
  <si>
    <t>1139173</t>
  </si>
  <si>
    <t>DETRUSITOL 28 po 2 mg</t>
  </si>
  <si>
    <t>G04BD07</t>
  </si>
  <si>
    <t>7090791</t>
  </si>
  <si>
    <t>DEXAMETHASON-NEOMYCIN 10 ml (0,1% + 0,35%)</t>
  </si>
  <si>
    <t>S01CA01</t>
  </si>
  <si>
    <t>1047143</t>
  </si>
  <si>
    <t>DEXASON 50 po 0.5 mg</t>
  </si>
  <si>
    <t>H02AB02</t>
  </si>
  <si>
    <t>1042063</t>
  </si>
  <si>
    <t>DIAPREL MR 30 po 60 mg</t>
  </si>
  <si>
    <t>A10BB09</t>
  </si>
  <si>
    <t>1071702</t>
  </si>
  <si>
    <t>DIAZEPAM 30 po 10 mg</t>
  </si>
  <si>
    <t>1071701</t>
  </si>
  <si>
    <t>DIAZEPAM 30 po 5 mg</t>
  </si>
  <si>
    <t>1327310</t>
  </si>
  <si>
    <t>DIFLUCAN 1 po 150 mg</t>
  </si>
  <si>
    <t>J02AC01</t>
  </si>
  <si>
    <t>1327311</t>
  </si>
  <si>
    <t>DIFLUCAN 7 po 50 mg</t>
  </si>
  <si>
    <t>1100252</t>
  </si>
  <si>
    <t>DILACOR 20 po 0.25 mg</t>
  </si>
  <si>
    <t>C01AA05</t>
  </si>
  <si>
    <t>1107621</t>
  </si>
  <si>
    <t>DILATREND 28 po 12.5 mg</t>
  </si>
  <si>
    <t>C07AG02</t>
  </si>
  <si>
    <t>1107620</t>
  </si>
  <si>
    <t>DILATREND 28 po 6.25 mg</t>
  </si>
  <si>
    <t>1042065</t>
  </si>
  <si>
    <t>DIPRIAN 30 po 80 mg</t>
  </si>
  <si>
    <t>1400410</t>
  </si>
  <si>
    <t>DIUNORM 20 po 25 mg</t>
  </si>
  <si>
    <t>C03AA03</t>
  </si>
  <si>
    <t>1022515</t>
  </si>
  <si>
    <t>DOKSICIKLIN 5 po 100 mg</t>
  </si>
  <si>
    <t>J01AA02</t>
  </si>
  <si>
    <t>1068520</t>
  </si>
  <si>
    <t>DUOPLAVIN 28 po (75 mg + 100 mg)</t>
  </si>
  <si>
    <t>B01AC30</t>
  </si>
  <si>
    <t>1114220</t>
  </si>
  <si>
    <t>DUROFILIN 40 po 125 mg</t>
  </si>
  <si>
    <t>R03DA04</t>
  </si>
  <si>
    <t>1114221</t>
  </si>
  <si>
    <t>DUROFILIN 40 po 250 mg</t>
  </si>
  <si>
    <t>1079020</t>
  </si>
  <si>
    <t>EBIXA 28 po 10 mg</t>
  </si>
  <si>
    <t>N06DX01</t>
  </si>
  <si>
    <t>1079022</t>
  </si>
  <si>
    <t>EBIXA 56 po 10 mg</t>
  </si>
  <si>
    <t>1084500</t>
  </si>
  <si>
    <t>EFTIL  30 po (333mg + 145 mg)</t>
  </si>
  <si>
    <t>N03AG01</t>
  </si>
  <si>
    <t>3084501</t>
  </si>
  <si>
    <t>EFTIL 1 po 150 ml (5.764 g / 100 ml)</t>
  </si>
  <si>
    <t>1072628</t>
  </si>
  <si>
    <t>ELICEA 28 po 10 mg</t>
  </si>
  <si>
    <t>N06AB10</t>
  </si>
  <si>
    <t>1072627</t>
  </si>
  <si>
    <t>ELICEA 28 po 5 mg</t>
  </si>
  <si>
    <t>4153440</t>
  </si>
  <si>
    <t>ELOCOM 1 po 15 g (0,1%)-krem</t>
  </si>
  <si>
    <t>D07AC13</t>
  </si>
  <si>
    <t>4153441</t>
  </si>
  <si>
    <t>ELOCOM 1 po 15 g (0,1%)-mast</t>
  </si>
  <si>
    <t>1122882</t>
  </si>
  <si>
    <t>EMANERA 14 po 20 mg</t>
  </si>
  <si>
    <t>A02BC05</t>
  </si>
  <si>
    <t>1122864</t>
  </si>
  <si>
    <t>EMANERA 14 po 40 mg</t>
  </si>
  <si>
    <t>1401082</t>
  </si>
  <si>
    <t>ENALAPRIL HCT 30 po (20 mg + 12,5 mg)</t>
  </si>
  <si>
    <t>C09BA02</t>
  </si>
  <si>
    <t>1401083</t>
  </si>
  <si>
    <t>ENALAPRIL HCT 30 po (20 mg + 6 mg)</t>
  </si>
  <si>
    <t>1103178</t>
  </si>
  <si>
    <t>ENALAPRIL ZDRAVLJE ACTAVIS 30 po 10 mg</t>
  </si>
  <si>
    <t>C09AA02</t>
  </si>
  <si>
    <t>1103176</t>
  </si>
  <si>
    <t>ENALAPRIL ZDRAVLJE ACTAVIS 30 po 20 mg</t>
  </si>
  <si>
    <t>1103887</t>
  </si>
  <si>
    <t>ENATENS  20 po 10 mg</t>
  </si>
  <si>
    <t>1103888</t>
  </si>
  <si>
    <t>ENATENS  20 po 20 mg</t>
  </si>
  <si>
    <t>4150250</t>
  </si>
  <si>
    <t>ENBECIN 1 po 5 g (500 + 3300 i.j.)/1 g</t>
  </si>
  <si>
    <t>S01AA30</t>
  </si>
  <si>
    <t>3126303</t>
  </si>
  <si>
    <t>ENTEROFURYL 1 po 90 ml (200 mg/5 ml)</t>
  </si>
  <si>
    <t>A07AX03</t>
  </si>
  <si>
    <t>1325152</t>
  </si>
  <si>
    <t>ERITROMICIN 20 po 250 mg</t>
  </si>
  <si>
    <t>J01FA01</t>
  </si>
  <si>
    <t>1325153</t>
  </si>
  <si>
    <t>ERITROMICIN 20 po 500 mg</t>
  </si>
  <si>
    <t>1103151</t>
  </si>
  <si>
    <t>ERYNORM 28 po 100 mg</t>
  </si>
  <si>
    <t>C09CA01</t>
  </si>
  <si>
    <t>1103150</t>
  </si>
  <si>
    <t>ERYNORM 28 po 50 mg</t>
  </si>
  <si>
    <t>1401560</t>
  </si>
  <si>
    <t>ERYNORM PLUS 28 po (50 mg+12,5 mg)</t>
  </si>
  <si>
    <t>C09DA01</t>
  </si>
  <si>
    <t>1075091</t>
  </si>
  <si>
    <t>ESPERAL 20 po 500 mg</t>
  </si>
  <si>
    <t>N07BB01</t>
  </si>
  <si>
    <t>1088012</t>
  </si>
  <si>
    <t>EXELON 28 po 1.5 mg</t>
  </si>
  <si>
    <t>N06DA03</t>
  </si>
  <si>
    <t>1088013</t>
  </si>
  <si>
    <t>EXELON 28 po 3 mg</t>
  </si>
  <si>
    <t>1088014</t>
  </si>
  <si>
    <t>EXELON 28 po 4.5 mg</t>
  </si>
  <si>
    <t>1063115</t>
  </si>
  <si>
    <t>FARIN 30 po 5 mg</t>
  </si>
  <si>
    <t>B01AA03</t>
  </si>
  <si>
    <t>1039331</t>
  </si>
  <si>
    <t>FEMOZOL  30 po 2.5 mg</t>
  </si>
  <si>
    <t>L02BG04</t>
  </si>
  <si>
    <t>1104232</t>
  </si>
  <si>
    <t>FENOLIP 30 po 160 mg</t>
  </si>
  <si>
    <t>C10AB05</t>
  </si>
  <si>
    <t>1060072</t>
  </si>
  <si>
    <t>FERRUM SANDOZ  30 po 100 mg</t>
  </si>
  <si>
    <t>B03AB05</t>
  </si>
  <si>
    <t>3060073</t>
  </si>
  <si>
    <t>FERRUM SANDOZ 1 po 100 ml (50 mg / 5 ml)</t>
  </si>
  <si>
    <t>7114597</t>
  </si>
  <si>
    <t>FLIXOTIDE 1 po 120 doza (50 mcg / 1 doza)</t>
  </si>
  <si>
    <t>R03BA05</t>
  </si>
  <si>
    <t>7114595</t>
  </si>
  <si>
    <t>FLIXOTIDE 1 po 60 doza (125 mcg / 1 doza)</t>
  </si>
  <si>
    <t>1071461</t>
  </si>
  <si>
    <t>FLORMIDAL 30 po 15 mg</t>
  </si>
  <si>
    <t>N05CD08</t>
  </si>
  <si>
    <t>1072930</t>
  </si>
  <si>
    <t>FLUNISAN 30 po 20 mg</t>
  </si>
  <si>
    <t>N06AB03</t>
  </si>
  <si>
    <t>1037200</t>
  </si>
  <si>
    <t>FLUTASIN 90 po 250 mg</t>
  </si>
  <si>
    <t>L02BB01</t>
  </si>
  <si>
    <t>1061040</t>
  </si>
  <si>
    <t>FOLNAK 20 po 5 mg</t>
  </si>
  <si>
    <t>B03BB01</t>
  </si>
  <si>
    <t>1329456</t>
  </si>
  <si>
    <t>FORTECA 10 po 500 mg</t>
  </si>
  <si>
    <t>J01MA12</t>
  </si>
  <si>
    <t>0040240</t>
  </si>
  <si>
    <t>FORTEO 28 doza po 20 mcg/80 mcl</t>
  </si>
  <si>
    <t>H05AA02</t>
  </si>
  <si>
    <t>1059121</t>
  </si>
  <si>
    <t>FOSAVANCE 4 po (70mg + 5600i.j.)</t>
  </si>
  <si>
    <t>M05BB03</t>
  </si>
  <si>
    <t>7114246</t>
  </si>
  <si>
    <t>FOSTER 1 po 180 doza (100 mcg/doza+6 mcg/doza)</t>
  </si>
  <si>
    <t>R03AK07</t>
  </si>
  <si>
    <t>1325611</t>
  </si>
  <si>
    <t>FROMILID 14 po 500 mg</t>
  </si>
  <si>
    <t>J01FA09</t>
  </si>
  <si>
    <t>1325651</t>
  </si>
  <si>
    <t>FROMILID UNO 7 po 500 mg</t>
  </si>
  <si>
    <t>1122860</t>
  </si>
  <si>
    <t>GASTROLOC 14 po 20 mg</t>
  </si>
  <si>
    <t>1122862</t>
  </si>
  <si>
    <t>GASTROLOC 14 po 40 mg</t>
  </si>
  <si>
    <t>0044241</t>
  </si>
  <si>
    <t>GENOTROPIN 5 po 1 ml (5.3 mg / 1 ml)</t>
  </si>
  <si>
    <t>H01AC01</t>
  </si>
  <si>
    <t>4150400</t>
  </si>
  <si>
    <t>GENTAMICIN 1 po 15 g 0.1% (1 mg / 1 g)</t>
  </si>
  <si>
    <t>D06AX07</t>
  </si>
  <si>
    <t>7090801</t>
  </si>
  <si>
    <t>GENTOKULIN 1 po 10 ml 0.3%</t>
  </si>
  <si>
    <t>S01AA11</t>
  </si>
  <si>
    <t>6137225</t>
  </si>
  <si>
    <t>GINO DAKTANOL 7 po 200 mg</t>
  </si>
  <si>
    <t>G01AF04</t>
  </si>
  <si>
    <t>7093071</t>
  </si>
  <si>
    <t>GLAUMOL 1 po 5 ml 0.5%</t>
  </si>
  <si>
    <t>S01ED01</t>
  </si>
  <si>
    <t>1042076</t>
  </si>
  <si>
    <t>GLIKOSAN 30 po 80 mg</t>
  </si>
  <si>
    <t>1042070</t>
  </si>
  <si>
    <t>GLIORAL 30 po 80 mg</t>
  </si>
  <si>
    <t>1043107</t>
  </si>
  <si>
    <t>GLUCOPHAGE 30 po 1000 mg</t>
  </si>
  <si>
    <t>A10BA02</t>
  </si>
  <si>
    <t>1043062</t>
  </si>
  <si>
    <t>GLUFORMIN  30 po 1000 mg</t>
  </si>
  <si>
    <t>1043060</t>
  </si>
  <si>
    <t>GLUFORMIN 30 po 500 mg</t>
  </si>
  <si>
    <t>1142200</t>
  </si>
  <si>
    <t>GYNIPRAL 20 po 0.5 mg</t>
  </si>
  <si>
    <t>G02C..</t>
  </si>
  <si>
    <t>1070840</t>
  </si>
  <si>
    <t>HALOPERIDOL 25 po 2 mg-Hemofarm</t>
  </si>
  <si>
    <t>N05AD01</t>
  </si>
  <si>
    <t>1070841</t>
  </si>
  <si>
    <t>HALOPERIDOL 30 po 10 mg-Hemofarm</t>
  </si>
  <si>
    <t>1060140</t>
  </si>
  <si>
    <t>HEFEROL 30 po 350 mg</t>
  </si>
  <si>
    <t>B03AA02</t>
  </si>
  <si>
    <t>1103731</t>
  </si>
  <si>
    <t>HEMOKVIN 20 po 10 mg</t>
  </si>
  <si>
    <t>C09AA06</t>
  </si>
  <si>
    <t>1103732</t>
  </si>
  <si>
    <t>HEMOKVIN 20 po 20 mg</t>
  </si>
  <si>
    <t>1401030</t>
  </si>
  <si>
    <t>HEMOKVIN plus 20 po (20mg+12,5mg)</t>
  </si>
  <si>
    <t>C09BA06</t>
  </si>
  <si>
    <t>3325483</t>
  </si>
  <si>
    <t>HEMOMYCIN 1 po 20 ml (100 mg/5 ml)</t>
  </si>
  <si>
    <t>J01FA10</t>
  </si>
  <si>
    <t>3325482</t>
  </si>
  <si>
    <t>HEMOMYCIN 1 po 30 ml (200 mg/5 ml)</t>
  </si>
  <si>
    <t>1325482</t>
  </si>
  <si>
    <t>HEMOMYCIN 3 po 500 mg</t>
  </si>
  <si>
    <t>1325480</t>
  </si>
  <si>
    <t>HEMOMYCIN 6 po 250 mg</t>
  </si>
  <si>
    <t>1400400</t>
  </si>
  <si>
    <t>HEMOPRES 40 po (50 mg + 5 mg)</t>
  </si>
  <si>
    <t>C03EA01</t>
  </si>
  <si>
    <t>1104555</t>
  </si>
  <si>
    <t>HIPOLIP 30 po 10 mg</t>
  </si>
  <si>
    <t>1104556</t>
  </si>
  <si>
    <t>HIPOLIP 30 po 20 mg</t>
  </si>
  <si>
    <t>1104610</t>
  </si>
  <si>
    <t>HOLLESTA  30 po 10 mg</t>
  </si>
  <si>
    <t>4090620</t>
  </si>
  <si>
    <t>HYDROCORTISON 1 po 5 g 1%</t>
  </si>
  <si>
    <t>S01BA02</t>
  </si>
  <si>
    <t>1014020</t>
  </si>
  <si>
    <t>IMURAN 100 po 50 mg</t>
  </si>
  <si>
    <t>L04AX01</t>
  </si>
  <si>
    <t>1103046</t>
  </si>
  <si>
    <t>INDAPRES SR 30 po 1.5 mg</t>
  </si>
  <si>
    <t>C03BA11</t>
  </si>
  <si>
    <t>0041557</t>
  </si>
  <si>
    <t>INSULATARD PENFILL (za Novopen) 5 po 3 ml (100i.j./ml)</t>
  </si>
  <si>
    <t>A10AC01</t>
  </si>
  <si>
    <t>0041564</t>
  </si>
  <si>
    <t>INSUMAN BAZAL SOLOSTAR 5 po 3 ml (100 i.j./ml )</t>
  </si>
  <si>
    <t>0041565</t>
  </si>
  <si>
    <t>INSUMAN COMB 25 SOLOSTAR 5 po 3 ml (100i.j./ml )</t>
  </si>
  <si>
    <t>A10AD01</t>
  </si>
  <si>
    <t>0041563</t>
  </si>
  <si>
    <t>INSUMAN RAPID SOLOSTAR 5 po 3 ml (100 i.j./ml )</t>
  </si>
  <si>
    <t xml:space="preserve">IRBENIDA  30 po 300 mg </t>
  </si>
  <si>
    <t>1103401</t>
  </si>
  <si>
    <t>IRBENIDA 30 po 150 mg</t>
  </si>
  <si>
    <t>C09CA04</t>
  </si>
  <si>
    <t>1401662</t>
  </si>
  <si>
    <t>IRBENIDA PLUS 30 po (150 mg + 12,5 mg)</t>
  </si>
  <si>
    <t>C09DA04</t>
  </si>
  <si>
    <t>1401663</t>
  </si>
  <si>
    <t>IRBENIDA PLUS 30 po (300 mg + 12,5 mg)</t>
  </si>
  <si>
    <t>1401922</t>
  </si>
  <si>
    <t>IRUZID, 30 po (10mg+12,5mg)</t>
  </si>
  <si>
    <t>C09BA03</t>
  </si>
  <si>
    <t>1401923</t>
  </si>
  <si>
    <t>IRUZID, 30 po (20mg+25mg)</t>
  </si>
  <si>
    <t>1102060</t>
  </si>
  <si>
    <t>ISOSORB RETARD 60 po 20 mg</t>
  </si>
  <si>
    <t>1402721</t>
  </si>
  <si>
    <t>IZOPAMIL 45 po 80 mg</t>
  </si>
  <si>
    <t>C08DA01</t>
  </si>
  <si>
    <t>1087710</t>
  </si>
  <si>
    <t>JURNISTA 14 po 16 mg</t>
  </si>
  <si>
    <t>N02AA03</t>
  </si>
  <si>
    <t>1087711</t>
  </si>
  <si>
    <t>JURNISTA 14 po 8 mg</t>
  </si>
  <si>
    <t>1053075</t>
  </si>
  <si>
    <t>KALCIJUM KARBONAT ALKALOID 50 po 1 g</t>
  </si>
  <si>
    <t>A12AA04</t>
  </si>
  <si>
    <t>1327402</t>
  </si>
  <si>
    <t>KANAZOL 10 po 100 mg</t>
  </si>
  <si>
    <t>J02AC02</t>
  </si>
  <si>
    <t>1084060</t>
  </si>
  <si>
    <t>KARBAPIN 50 po 200 mg</t>
  </si>
  <si>
    <t>N03AF01</t>
  </si>
  <si>
    <t>1107625</t>
  </si>
  <si>
    <t>KARVILEKS 30 po 12.5 mg</t>
  </si>
  <si>
    <t>1103220</t>
  </si>
  <si>
    <t>KATOPIL 40 po 25 mg</t>
  </si>
  <si>
    <t>C09AA01</t>
  </si>
  <si>
    <t>1103222</t>
  </si>
  <si>
    <t>KATOPIL 40 po 50 mg</t>
  </si>
  <si>
    <t>1084822</t>
  </si>
  <si>
    <t>KEPPRA, 60 po 1000mg</t>
  </si>
  <si>
    <t>N03AX14</t>
  </si>
  <si>
    <t>1084821</t>
  </si>
  <si>
    <t>KEPPRA, 60 po 250mg</t>
  </si>
  <si>
    <t>1084820</t>
  </si>
  <si>
    <t>KEPPRA, 60 po 500mg</t>
  </si>
  <si>
    <t>1325525</t>
  </si>
  <si>
    <t>KLACID, 14 po 500mg</t>
  </si>
  <si>
    <t>1124301</t>
  </si>
  <si>
    <t>KLOMETOL 30 po 10 mg</t>
  </si>
  <si>
    <t>A03FA01</t>
  </si>
  <si>
    <t>1084255</t>
  </si>
  <si>
    <t>KLONAZEPAM 30 po 2 mg</t>
  </si>
  <si>
    <t>N03AE01</t>
  </si>
  <si>
    <t>1121155</t>
  </si>
  <si>
    <t>KREON 25000 100 po 300 mg</t>
  </si>
  <si>
    <t>A09AA02</t>
  </si>
  <si>
    <t>1121154</t>
  </si>
  <si>
    <t>KREON 25000 50 po 300 mg</t>
  </si>
  <si>
    <t>1071750</t>
  </si>
  <si>
    <t>KSALOL 30 po 0.25 mg</t>
  </si>
  <si>
    <t>N05BA12</t>
  </si>
  <si>
    <t>1071751</t>
  </si>
  <si>
    <t>KSALOL 30 po 0.5 mg</t>
  </si>
  <si>
    <t>1071752</t>
  </si>
  <si>
    <t>KSALOL 30 po 1 mg</t>
  </si>
  <si>
    <t>LAKTULOZA 1 po 500ml (66,7g/100ml)</t>
  </si>
  <si>
    <t>1084082</t>
  </si>
  <si>
    <t>LAMAL 30 po 100 mg</t>
  </si>
  <si>
    <t>N03AX09</t>
  </si>
  <si>
    <t>1084080</t>
  </si>
  <si>
    <t>LAMAL 30 po 25 mg</t>
  </si>
  <si>
    <t>1084081</t>
  </si>
  <si>
    <t>LAMAL 30 po 50 mg</t>
  </si>
  <si>
    <t>1084552</t>
  </si>
  <si>
    <t>LAMICTAL 30 po 100 mg</t>
  </si>
  <si>
    <t>1084550</t>
  </si>
  <si>
    <t>LAMICTAL 30 po 25 mg</t>
  </si>
  <si>
    <t>1084551</t>
  </si>
  <si>
    <t>LAMICTAL 30 po 50 mg</t>
  </si>
  <si>
    <t>0041555</t>
  </si>
  <si>
    <t>LANTUS SOLOSTAR  5 po 3 ml (100 i.j./ml)</t>
  </si>
  <si>
    <t>A10AE04</t>
  </si>
  <si>
    <t>1070056</t>
  </si>
  <si>
    <t>LARGACTIL 50 po 25 mg</t>
  </si>
  <si>
    <t>N05AA01</t>
  </si>
  <si>
    <t>1072625</t>
  </si>
  <si>
    <t>LATA 28 po 10 mg</t>
  </si>
  <si>
    <t>1135240</t>
  </si>
  <si>
    <t>LEGRAVAN 1 po 21 (0,15 mg + 0,03 mg)</t>
  </si>
  <si>
    <t>G03AA07</t>
  </si>
  <si>
    <t>1070606</t>
  </si>
  <si>
    <t>LEPONEX 50 po 100 mg</t>
  </si>
  <si>
    <t>1070605</t>
  </si>
  <si>
    <t>LEPONEX 50 po 25 mg</t>
  </si>
  <si>
    <t>0041550</t>
  </si>
  <si>
    <t>LEVEMIR FLEXPEN 5 po 3 ml (100 i.j. / 1 ml)</t>
  </si>
  <si>
    <t>A10AE05</t>
  </si>
  <si>
    <t>1071624</t>
  </si>
  <si>
    <t>LEXILIUM 30 po 1,5 mg</t>
  </si>
  <si>
    <t>1071626</t>
  </si>
  <si>
    <t>LEXILIUM 30 po 3,0 mg</t>
  </si>
  <si>
    <t>1042830</t>
  </si>
  <si>
    <t>LIMERAL, 30 po 1mg</t>
  </si>
  <si>
    <t>A10BB12</t>
  </si>
  <si>
    <t>1042831</t>
  </si>
  <si>
    <t>LIMERAL, 30 po 2mg</t>
  </si>
  <si>
    <t>1042832</t>
  </si>
  <si>
    <t>LIMERAL, 30 po 3mg</t>
  </si>
  <si>
    <t>1042833</t>
  </si>
  <si>
    <t>LIMERAL, 30 po 4mg</t>
  </si>
  <si>
    <t>1042834</t>
  </si>
  <si>
    <t>LIMERAL, 30 po 6mg</t>
  </si>
  <si>
    <t>1135300</t>
  </si>
  <si>
    <t>LINDYNETTE 20  1 po 21 (75 mcg + 20 mcg)</t>
  </si>
  <si>
    <t>G03AA10</t>
  </si>
  <si>
    <t>1104470</t>
  </si>
  <si>
    <t>LIPANOR 30 po 100 mg</t>
  </si>
  <si>
    <t>C10AB08</t>
  </si>
  <si>
    <t>1103884</t>
  </si>
  <si>
    <t>LISONORM 30 po (10 mg + 5 mg)</t>
  </si>
  <si>
    <t>C09BB03</t>
  </si>
  <si>
    <t>1103455</t>
  </si>
  <si>
    <t>LISONORM FORTE 30 po (20 mg + 10 mg)</t>
  </si>
  <si>
    <t>1039285</t>
  </si>
  <si>
    <t>LITALIR 100 po 500 mg</t>
  </si>
  <si>
    <t>L01XX05</t>
  </si>
  <si>
    <t>1401171</t>
  </si>
  <si>
    <t>LIZOPRIL H  20 po (10mg+12,5mg)</t>
  </si>
  <si>
    <t>1401172</t>
  </si>
  <si>
    <t>LIZOPRIL H  20 po (20mg+12,5mg)</t>
  </si>
  <si>
    <t>1401290</t>
  </si>
  <si>
    <t>LOMETAZID 30 po (10 mg + 5 mg)</t>
  </si>
  <si>
    <t>C03EA..</t>
  </si>
  <si>
    <t>1126401</t>
  </si>
  <si>
    <t>LOPERAMID 20 po 2 mg</t>
  </si>
  <si>
    <t>A07DA03</t>
  </si>
  <si>
    <t>1071711</t>
  </si>
  <si>
    <t>LORAZEPAM 20 po 2.5 mg</t>
  </si>
  <si>
    <t>N05BA06</t>
  </si>
  <si>
    <t>1071710</t>
  </si>
  <si>
    <t>LORAZEPAM 30 po 1 mg</t>
  </si>
  <si>
    <t>1084738</t>
  </si>
  <si>
    <t>LYRICA 56 po 150 mg</t>
  </si>
  <si>
    <t>N03AX16</t>
  </si>
  <si>
    <t>1084745</t>
  </si>
  <si>
    <t>LYRICA 56 po 300 mg</t>
  </si>
  <si>
    <t>1084736</t>
  </si>
  <si>
    <t>LYRICA 56 po 75 mg</t>
  </si>
  <si>
    <t>3325096</t>
  </si>
  <si>
    <t>MACROPEN 115 ml po 175 mg/5 ml</t>
  </si>
  <si>
    <t>J01FA03</t>
  </si>
  <si>
    <t>1325095</t>
  </si>
  <si>
    <t>MACROPEN 16 po 400 mg</t>
  </si>
  <si>
    <t>1085307</t>
  </si>
  <si>
    <t>MADOPAR  Roche 100 po 250 mg(200 mg + 50 mg)</t>
  </si>
  <si>
    <t>N04BA02</t>
  </si>
  <si>
    <t>1085212</t>
  </si>
  <si>
    <t>MADOPAR 100 po 250 mg (200 mg + 50 mg)</t>
  </si>
  <si>
    <t>1042332</t>
  </si>
  <si>
    <t>MANINIL 30 po 3.5 mg</t>
  </si>
  <si>
    <t>A10BB01</t>
  </si>
  <si>
    <t>1072730</t>
  </si>
  <si>
    <t>MAPROTILIN 30 po 25 mg</t>
  </si>
  <si>
    <t>N06AA21</t>
  </si>
  <si>
    <t>1072731</t>
  </si>
  <si>
    <t>MAPROTILIN 30 po 50 mg</t>
  </si>
  <si>
    <t>7090010</t>
  </si>
  <si>
    <t>MAROCEN 1 po 5 ml 0.3%</t>
  </si>
  <si>
    <t>S01AX13</t>
  </si>
  <si>
    <t>1329410</t>
  </si>
  <si>
    <t>MAROCEN 10 po 250 mg</t>
  </si>
  <si>
    <t>1329411</t>
  </si>
  <si>
    <t>MAROCEN 10 po 500 mg</t>
  </si>
  <si>
    <t>1048913</t>
  </si>
  <si>
    <t>MEGACE  30 po 160mg</t>
  </si>
  <si>
    <t>L02AB01</t>
  </si>
  <si>
    <t>1085320</t>
  </si>
  <si>
    <t>MENDILEX 50 po 2 mg</t>
  </si>
  <si>
    <t>N04AA02</t>
  </si>
  <si>
    <t>1135231</t>
  </si>
  <si>
    <t>MERCILON 1 po 21 doza (0,020 mg + 0,15 mg)</t>
  </si>
  <si>
    <t>G03AA09</t>
  </si>
  <si>
    <t>1088055</t>
  </si>
  <si>
    <t>MESTINON 150 po 60 mg</t>
  </si>
  <si>
    <t>N07AA02</t>
  </si>
  <si>
    <t>2087310</t>
  </si>
  <si>
    <t>METADON 1 po 10 ml (10 mg / 1 ml)</t>
  </si>
  <si>
    <t>N07BC02</t>
  </si>
  <si>
    <t>1034330</t>
  </si>
  <si>
    <t>METHOTREXAT Ebewe 50 po 2.5 mg</t>
  </si>
  <si>
    <t>L04AX03</t>
  </si>
  <si>
    <t>1103432</t>
  </si>
  <si>
    <t>METHYLDOPA 20 po 250 mg</t>
  </si>
  <si>
    <t>C02AB02</t>
  </si>
  <si>
    <t>1107810</t>
  </si>
  <si>
    <t>METOPROLOL XL SANDOZ 30 po 47,5 mg</t>
  </si>
  <si>
    <t>1107814</t>
  </si>
  <si>
    <t>METOPROLOL XL SANDOZ 30 po 95 mg</t>
  </si>
  <si>
    <t>1070850</t>
  </si>
  <si>
    <t>METOTEN 25 po 1 mg</t>
  </si>
  <si>
    <t>N05AB02</t>
  </si>
  <si>
    <t>1070851</t>
  </si>
  <si>
    <t>METOTEN 25 po 5 mg</t>
  </si>
  <si>
    <t>1103891</t>
  </si>
  <si>
    <t>MICARDIS, 28 po 80 mg</t>
  </si>
  <si>
    <t>C09CA07</t>
  </si>
  <si>
    <t>1107660</t>
  </si>
  <si>
    <t>MILENOL 28 po 12.5 mg</t>
  </si>
  <si>
    <t>1107661</t>
  </si>
  <si>
    <t>MILENOL 28 po 25 mg</t>
  </si>
  <si>
    <t>7045080</t>
  </si>
  <si>
    <t>MINIRIN 1 po 5 ml (100 mcg / 1 ml)</t>
  </si>
  <si>
    <t>H01BA02</t>
  </si>
  <si>
    <t>1045081</t>
  </si>
  <si>
    <t>MINIRIN 30 po 0.2 mg</t>
  </si>
  <si>
    <t>7094033</t>
  </si>
  <si>
    <t>MIOKARPIN 1 po 10 ml 2%</t>
  </si>
  <si>
    <t>S01EB01</t>
  </si>
  <si>
    <t>1085082</t>
  </si>
  <si>
    <t>MIRAPEXIN 30 po 0,75 mg</t>
  </si>
  <si>
    <t>N04BC05</t>
  </si>
  <si>
    <t>1085084</t>
  </si>
  <si>
    <t>MIRAPEXIN 30 po 1,5 mg</t>
  </si>
  <si>
    <t>1085083</t>
  </si>
  <si>
    <t>MIRAPEXIN 30 po 3 mg</t>
  </si>
  <si>
    <t>N002303</t>
  </si>
  <si>
    <t>Mix B i Mix C braĹˇno 1 kg</t>
  </si>
  <si>
    <t>V06DX..</t>
  </si>
  <si>
    <t>0041558</t>
  </si>
  <si>
    <t>MIXTARD 30 PENFILL (za Novopen) 5 po 3 ml (100 i.j. / 1 ml)</t>
  </si>
  <si>
    <t>1102450</t>
  </si>
  <si>
    <t>MONIZOL 30 po 20 mg</t>
  </si>
  <si>
    <t>C01DA14</t>
  </si>
  <si>
    <t>1102452</t>
  </si>
  <si>
    <t>MONIZOL 30 po 40 mg</t>
  </si>
  <si>
    <t>1402854</t>
  </si>
  <si>
    <t>MONODIPIN 20 po 10 mg</t>
  </si>
  <si>
    <t>1402862</t>
  </si>
  <si>
    <t>MONODIPIN 20 po 5 mg</t>
  </si>
  <si>
    <t>1103810</t>
  </si>
  <si>
    <t>MONOPRIL 28 po 10 mg</t>
  </si>
  <si>
    <t>C09AA09</t>
  </si>
  <si>
    <t>1103811</t>
  </si>
  <si>
    <t>MONOPRIL 28 po 20 mg</t>
  </si>
  <si>
    <t>1401236</t>
  </si>
  <si>
    <t>MONOPRIL PLUS 28 po (20 mg+12,5 mg)</t>
  </si>
  <si>
    <t>C09BA09</t>
  </si>
  <si>
    <t>1327130</t>
  </si>
  <si>
    <t>MYCOSEB 20 po 200 mg</t>
  </si>
  <si>
    <t>J02AB02</t>
  </si>
  <si>
    <t>1165100</t>
  </si>
  <si>
    <t>MYDOCALM 30 po 150 mg</t>
  </si>
  <si>
    <t>M03BX04</t>
  </si>
  <si>
    <t>1014260</t>
  </si>
  <si>
    <t>MYFORTIC 120 po 180 mg</t>
  </si>
  <si>
    <t>1014261</t>
  </si>
  <si>
    <t>MYFORTIC 120 po 360 mg</t>
  </si>
  <si>
    <t>7110311</t>
  </si>
  <si>
    <t>NASONEX, 1 po 140 doza (0,05%)</t>
  </si>
  <si>
    <t>R01AD09</t>
  </si>
  <si>
    <t>7090813</t>
  </si>
  <si>
    <t>NEODEKSACIN 1 po 10 ml (0,1% + 0,35%)</t>
  </si>
  <si>
    <t>1084612</t>
  </si>
  <si>
    <t>NEURONTIN 50 po 300 mg</t>
  </si>
  <si>
    <t>N03AX12</t>
  </si>
  <si>
    <t>1402481</t>
  </si>
  <si>
    <t>NIFELAT  30 po 20 mg</t>
  </si>
  <si>
    <t>C08CA05</t>
  </si>
  <si>
    <t>1077260</t>
  </si>
  <si>
    <t>NIPAM 10 po 5 mg</t>
  </si>
  <si>
    <t>N05CD02</t>
  </si>
  <si>
    <t>7102621</t>
  </si>
  <si>
    <t>NITROLINGUAL 1 po 200 doza (0.4 mg / 1 doza)</t>
  </si>
  <si>
    <t>C01DA02</t>
  </si>
  <si>
    <t>1039010</t>
  </si>
  <si>
    <t>NOLVADEX 30 po 10 mg</t>
  </si>
  <si>
    <t>L02BA01</t>
  </si>
  <si>
    <t>0044308</t>
  </si>
  <si>
    <t>NORDITROPIN NordiLet 1 po 10 mg (3 i.j. / 1 mg)</t>
  </si>
  <si>
    <t>0044309</t>
  </si>
  <si>
    <t>NORDITROPIN NordiLet 1 po 45 i.j. (15 mg/1,5 ml)</t>
  </si>
  <si>
    <t>1402736</t>
  </si>
  <si>
    <t>NORVASC 30 po 10 mg</t>
  </si>
  <si>
    <t>1402735</t>
  </si>
  <si>
    <t>NORVASC 30 po 5 mg</t>
  </si>
  <si>
    <t>0041532</t>
  </si>
  <si>
    <t>NOVO RAPID 1 po 10 ml (100 i.j. / 1 ml)</t>
  </si>
  <si>
    <t>A10AB05</t>
  </si>
  <si>
    <t>0041528</t>
  </si>
  <si>
    <t>NOVOMIX 30 FLEXPEN 5 po 3 ml (100 i.j. / 1 ml)</t>
  </si>
  <si>
    <t>A10AD05</t>
  </si>
  <si>
    <t>0041527</t>
  </si>
  <si>
    <t>NOVORAPID FLEXPEN 5 po 3 ml (100 i.j. / 1 ml)</t>
  </si>
  <si>
    <t>1122460</t>
  </si>
  <si>
    <t>OMEPROL 15 po 20 mg</t>
  </si>
  <si>
    <t>A02BC01</t>
  </si>
  <si>
    <t>1327505</t>
  </si>
  <si>
    <t>OMICRAL  15 po 100 mg</t>
  </si>
  <si>
    <t>1124532</t>
  </si>
  <si>
    <t>ONDASAN 10 po 4 mg</t>
  </si>
  <si>
    <t>A04AA01</t>
  </si>
  <si>
    <t>1124534</t>
  </si>
  <si>
    <t>ONDASAN 10 po 8 mg</t>
  </si>
  <si>
    <t>1070025</t>
  </si>
  <si>
    <t>ONZAPIN 28 po 5 mg</t>
  </si>
  <si>
    <t>N05AH03</t>
  </si>
  <si>
    <t>OPTODROP kapi za oči</t>
  </si>
  <si>
    <t>S01EC03</t>
  </si>
  <si>
    <t>OPTODROP-CO kapi za oči</t>
  </si>
  <si>
    <t>3087301</t>
  </si>
  <si>
    <t>ORAMORPH 1 po 20 ml (20 mg / 1 ml)</t>
  </si>
  <si>
    <t>N02AA01</t>
  </si>
  <si>
    <t>3087302</t>
  </si>
  <si>
    <t>ORAMORPH 20 po 5 ml (10 mg / 5 ml)</t>
  </si>
  <si>
    <t>1029082</t>
  </si>
  <si>
    <t>ORVAGIL 20 po 400 mg</t>
  </si>
  <si>
    <t>P01AB01</t>
  </si>
  <si>
    <t>1029083</t>
  </si>
  <si>
    <t>ORVAGIL D 20 po 400 mg</t>
  </si>
  <si>
    <t>3021001</t>
  </si>
  <si>
    <t>OSPAMOX 1 po 60 ml (500mg/5ml)</t>
  </si>
  <si>
    <t>1021007</t>
  </si>
  <si>
    <t>OSPAMOX DT  14 po 1000 mg</t>
  </si>
  <si>
    <t>1021008</t>
  </si>
  <si>
    <t>OSPAMOX DT 14 po 500 mg</t>
  </si>
  <si>
    <t>3048814</t>
  </si>
  <si>
    <t>OTENTIKA, 1 po 240ml (40mg/ml)</t>
  </si>
  <si>
    <t>1321872</t>
  </si>
  <si>
    <t>PALITREX 16 po 500 mg</t>
  </si>
  <si>
    <t>1086297</t>
  </si>
  <si>
    <t>PANARAK 30 po 0,18 mg</t>
  </si>
  <si>
    <t>1086296</t>
  </si>
  <si>
    <t>PANARAK 30 po 0,7 mg</t>
  </si>
  <si>
    <t>3086742</t>
  </si>
  <si>
    <t>PANATERM 1 po 125 ml (120 mg/5 ml)</t>
  </si>
  <si>
    <t>N02BE01</t>
  </si>
  <si>
    <t>1321622</t>
  </si>
  <si>
    <t>PANCEF  5 po 400 mg</t>
  </si>
  <si>
    <t>J01DD08</t>
  </si>
  <si>
    <t>3321621</t>
  </si>
  <si>
    <t>PANCEF 1 po 100 ml (100 mg / 5 ml)</t>
  </si>
  <si>
    <t>1321620</t>
  </si>
  <si>
    <t>PANCEF 10 po 400 mg</t>
  </si>
  <si>
    <t>3021602</t>
  </si>
  <si>
    <t>PANKLAV 1 po 100 ml (125 mg + 31.25 mg)/5 ml</t>
  </si>
  <si>
    <t>J01CR02</t>
  </si>
  <si>
    <t>1021600</t>
  </si>
  <si>
    <t>PANKLAV 15 po (250 mg + 125 mg)</t>
  </si>
  <si>
    <t>1021601</t>
  </si>
  <si>
    <t>PANKLAV 20 po (500 mg + 125 mg)</t>
  </si>
  <si>
    <t>3021609</t>
  </si>
  <si>
    <t>PANKLAV 2X 1 po 140 ml (400 mg/5 ml + 57 mg/5 ml)</t>
  </si>
  <si>
    <t>3021608</t>
  </si>
  <si>
    <t>PANKLAV 2X 1 po 70 ml (400 mg + 57 mg)/ 5 ml</t>
  </si>
  <si>
    <t>1021607</t>
  </si>
  <si>
    <t>PANKLAV 2X 14 po (875 mg + 125 mg)</t>
  </si>
  <si>
    <t>3021606</t>
  </si>
  <si>
    <t>PANKLAV forte 1 po 100 ml (250 + 62,5 mg)/5 ml</t>
  </si>
  <si>
    <t>3086695</t>
  </si>
  <si>
    <t>PARACETAMOL 1 po 100 ml (120 mg / 5 ml)</t>
  </si>
  <si>
    <t>1142100</t>
  </si>
  <si>
    <t>PARTUSISTEN 50 po 5 mg</t>
  </si>
  <si>
    <t>G02CA03</t>
  </si>
  <si>
    <t>1129130</t>
  </si>
  <si>
    <t>PENTASA  100 po 500 mg</t>
  </si>
  <si>
    <t>5129131</t>
  </si>
  <si>
    <t>PENTASA  28 po 1g</t>
  </si>
  <si>
    <t>1084521</t>
  </si>
  <si>
    <t>PHENOBARBITON 30 po 100 mg</t>
  </si>
  <si>
    <t>N03AA02</t>
  </si>
  <si>
    <t>1132320</t>
  </si>
  <si>
    <t>PIPEM 20 po 200 mg</t>
  </si>
  <si>
    <t>J01MB04</t>
  </si>
  <si>
    <t>1085350</t>
  </si>
  <si>
    <t>PK MERZ 30 po 100 mg</t>
  </si>
  <si>
    <t>N04BB01</t>
  </si>
  <si>
    <t>1068220</t>
  </si>
  <si>
    <t>PLAVIX 28 po 75 mg</t>
  </si>
  <si>
    <t>1402821</t>
  </si>
  <si>
    <t>PLENDIL 30 po 5 mg</t>
  </si>
  <si>
    <t>C08CA02</t>
  </si>
  <si>
    <t>6137312</t>
  </si>
  <si>
    <t>POLYGYNAX  1 po 12 (100000i.j. + 35000i.j. + 35000i.j.)</t>
  </si>
  <si>
    <t>G01AA51</t>
  </si>
  <si>
    <t>1104482</t>
  </si>
  <si>
    <t>PRAVACOR 30 po 20 mg</t>
  </si>
  <si>
    <t>C10AA03</t>
  </si>
  <si>
    <t>1104483</t>
  </si>
  <si>
    <t>PRAVACOR, 30 po 40mg</t>
  </si>
  <si>
    <t>1107750</t>
  </si>
  <si>
    <t>PRESOLOL 28 po 50 mg</t>
  </si>
  <si>
    <t>1107496</t>
  </si>
  <si>
    <t>PRESOLOL 30 po 100 mg</t>
  </si>
  <si>
    <t>1107751</t>
  </si>
  <si>
    <t>PRESOLOL 56 po 50 mg</t>
  </si>
  <si>
    <t>3058282</t>
  </si>
  <si>
    <t>PRESSING 1 po 120 ml (5 mg / 5 ml)</t>
  </si>
  <si>
    <t>R06AX13</t>
  </si>
  <si>
    <t>1103915</t>
  </si>
  <si>
    <t>PREXANIL  30 po 10 mg</t>
  </si>
  <si>
    <t>C09AA04</t>
  </si>
  <si>
    <t>1103916</t>
  </si>
  <si>
    <t>PREXANIL  30 po 5 mg</t>
  </si>
  <si>
    <t>1103116</t>
  </si>
  <si>
    <t>PREXANOR 30 po (10 mg + 10 mg)</t>
  </si>
  <si>
    <t>C09BB04</t>
  </si>
  <si>
    <t>1103115</t>
  </si>
  <si>
    <t>PREXANOR 30 po (10 mg + 5 mg)</t>
  </si>
  <si>
    <t>1103702</t>
  </si>
  <si>
    <t>PRILAZID 30 po 2.5 mg</t>
  </si>
  <si>
    <t>C09AA08</t>
  </si>
  <si>
    <t>1401400</t>
  </si>
  <si>
    <t>PRILAZID plus 30 po (5mg+12,5mg)</t>
  </si>
  <si>
    <t>C09BA08</t>
  </si>
  <si>
    <t>1103571</t>
  </si>
  <si>
    <t>PRILENAP 20 po 10 mg</t>
  </si>
  <si>
    <t>1103572</t>
  </si>
  <si>
    <t>PRILENAP 20 po 20 mg</t>
  </si>
  <si>
    <t>1401502</t>
  </si>
  <si>
    <t>PRILENAP H 20 po (10mg + 25mg)</t>
  </si>
  <si>
    <t>1401500</t>
  </si>
  <si>
    <t>PRILENAP HL 20 po ( 10mg + 12.5mg)</t>
  </si>
  <si>
    <t>1103071</t>
  </si>
  <si>
    <t>PRILINDA 28 po 2.5 mg</t>
  </si>
  <si>
    <t>1103072</t>
  </si>
  <si>
    <t>PRILINDA 28 po 5 mg</t>
  </si>
  <si>
    <t>1107170</t>
  </si>
  <si>
    <t>PRINORM 14 po 100 mg</t>
  </si>
  <si>
    <t>1014252</t>
  </si>
  <si>
    <t>PROGRAF 30 po 0.5 mg</t>
  </si>
  <si>
    <t>L04AD02</t>
  </si>
  <si>
    <t>1014250</t>
  </si>
  <si>
    <t>PROGRAF 60 po 1 mg</t>
  </si>
  <si>
    <t>1047632</t>
  </si>
  <si>
    <t>PRONISON 20 po 20 mg</t>
  </si>
  <si>
    <t>H02AB07</t>
  </si>
  <si>
    <t>1101130</t>
  </si>
  <si>
    <t>PROPAFEN 50 po 150 mg</t>
  </si>
  <si>
    <t>C01BC03</t>
  </si>
  <si>
    <t>1101131</t>
  </si>
  <si>
    <t>PROPAFEN 50 po 300 mg</t>
  </si>
  <si>
    <t>1107183</t>
  </si>
  <si>
    <t>PROPRANOLOL 50 po 40 mg</t>
  </si>
  <si>
    <t>C07AA05</t>
  </si>
  <si>
    <t>1040190</t>
  </si>
  <si>
    <t>PTU 20 po 50 mg</t>
  </si>
  <si>
    <t>H03BA02</t>
  </si>
  <si>
    <t>1040192</t>
  </si>
  <si>
    <t>PTU 45 po 100 mg</t>
  </si>
  <si>
    <t>7114572</t>
  </si>
  <si>
    <t>PULMICORT turbuhaler 1 po 100 doza (200 mcg / 1 doza)</t>
  </si>
  <si>
    <t>R03BA02</t>
  </si>
  <si>
    <t>7114574</t>
  </si>
  <si>
    <t>PULMICORT turbuhaler 1 po 100 doza (400 mcg / 1 doza)</t>
  </si>
  <si>
    <t>7114576</t>
  </si>
  <si>
    <t>PULMICORT, 20 po 2ml (0,25mg/ml)</t>
  </si>
  <si>
    <t>7114577</t>
  </si>
  <si>
    <t>PULMICORT, 20 po 2ml (0,5mg/ml)</t>
  </si>
  <si>
    <t>7112250</t>
  </si>
  <si>
    <t>PULMOZYME 6 po 2.5 ml (2.5 mg / 2.5 ml)</t>
  </si>
  <si>
    <t>R05CB13</t>
  </si>
  <si>
    <t>1103011</t>
  </si>
  <si>
    <t>RAMITENS 28 po 2.5 mg</t>
  </si>
  <si>
    <t>1103010</t>
  </si>
  <si>
    <t>RAMITENS 28 po 5 mg</t>
  </si>
  <si>
    <t>1014270</t>
  </si>
  <si>
    <t>RAPAMUNE 30 po 1 mg</t>
  </si>
  <si>
    <t>L04AA10</t>
  </si>
  <si>
    <t>1124100</t>
  </si>
  <si>
    <t>RASETRON  10 po 1 mg</t>
  </si>
  <si>
    <t>A04AA02</t>
  </si>
  <si>
    <t>1124104</t>
  </si>
  <si>
    <t>RASETRON  5 po 2 mg</t>
  </si>
  <si>
    <t>1103909</t>
  </si>
  <si>
    <t>RASOLTAN  28 po 50 mg</t>
  </si>
  <si>
    <t>1103051</t>
  </si>
  <si>
    <t>RAWEL SR 30 po 1.5 mg</t>
  </si>
  <si>
    <t>1072901</t>
  </si>
  <si>
    <t>REMERON 30 po 30 mg</t>
  </si>
  <si>
    <t>N06AX11</t>
  </si>
  <si>
    <t>1072861</t>
  </si>
  <si>
    <t>REMIRTA 30 po 30 mg</t>
  </si>
  <si>
    <t>1085344</t>
  </si>
  <si>
    <t>REQUIP MODUTAB  28 po 2 mg</t>
  </si>
  <si>
    <t>N04BC04</t>
  </si>
  <si>
    <t>1085348</t>
  </si>
  <si>
    <t>REQUIP MODUTAB  28 po 4 mg</t>
  </si>
  <si>
    <t>1085349</t>
  </si>
  <si>
    <t>REQUIP MODUTAB  28 po 8 mg</t>
  </si>
  <si>
    <t>1070034</t>
  </si>
  <si>
    <t>RISPERIDON  20 po 1mg</t>
  </si>
  <si>
    <t>N05AX08</t>
  </si>
  <si>
    <t>1070035</t>
  </si>
  <si>
    <t>RISPERIDON  20 po 2mg</t>
  </si>
  <si>
    <t>1070036</t>
  </si>
  <si>
    <t>RISPERIDON  20 po 3mg</t>
  </si>
  <si>
    <t>1084402</t>
  </si>
  <si>
    <t>RIVOTRIL 30 po 2 mg</t>
  </si>
  <si>
    <t>1155442</t>
  </si>
  <si>
    <t>ROACCUTANE 30 po 10 mg</t>
  </si>
  <si>
    <t>D10BA01</t>
  </si>
  <si>
    <t>1104725</t>
  </si>
  <si>
    <t>ROXERA 28 po 10 mg</t>
  </si>
  <si>
    <t>C10AA07</t>
  </si>
  <si>
    <t>1104728</t>
  </si>
  <si>
    <t>ROXERA 28 po 20 mg</t>
  </si>
  <si>
    <t>1104727</t>
  </si>
  <si>
    <t>ROXERA 28 po 5 mg</t>
  </si>
  <si>
    <t>1122160</t>
  </si>
  <si>
    <t>SABAX 14 po 30 mg</t>
  </si>
  <si>
    <t>A02BC03</t>
  </si>
  <si>
    <t>1122161</t>
  </si>
  <si>
    <t>SABAX 28 po 15 mg</t>
  </si>
  <si>
    <t>1129490</t>
  </si>
  <si>
    <t>SALAZOPYRIN-EN 100 po 500 mg</t>
  </si>
  <si>
    <t>A07EC01</t>
  </si>
  <si>
    <t>4151050</t>
  </si>
  <si>
    <t>SANADERM 1 po 50 g 1%</t>
  </si>
  <si>
    <t>D06BA01</t>
  </si>
  <si>
    <t>3014999</t>
  </si>
  <si>
    <t>SANDIMMUN NEORAL 1 po 50 ml (100 mg / 1 ml)</t>
  </si>
  <si>
    <t>L04AD01</t>
  </si>
  <si>
    <t>1014990</t>
  </si>
  <si>
    <t>SANDIMMUN NEORAL 50 po 25 mg</t>
  </si>
  <si>
    <t>1014992</t>
  </si>
  <si>
    <t>SANDIMMUN NEORAL 50 po 50 mg</t>
  </si>
  <si>
    <t>1077301</t>
  </si>
  <si>
    <t>SANVAL 20 po 5 mg</t>
  </si>
  <si>
    <t>7114670</t>
  </si>
  <si>
    <t>SERETIDE DISCUS 1 po 60 doza (100 mcg / 50 mcg)</t>
  </si>
  <si>
    <t>R03AK06</t>
  </si>
  <si>
    <t>7114671</t>
  </si>
  <si>
    <t>SERETIDE DISCUS 1 po 60 doza (250 mcg / 50 mcg)</t>
  </si>
  <si>
    <t>7114672</t>
  </si>
  <si>
    <t>SERETIDE DISCUS 1 po 60 doza (500 mcg + 50 mcg)</t>
  </si>
  <si>
    <t>7114591</t>
  </si>
  <si>
    <t>SEREVENT Inhaler CFC-Free  1 po 120 doza (25 mcg / 1 doza)</t>
  </si>
  <si>
    <t>R03AC12</t>
  </si>
  <si>
    <t>1072723</t>
  </si>
  <si>
    <t>SIDATA  28 po 100mg</t>
  </si>
  <si>
    <t>N06AB06</t>
  </si>
  <si>
    <t>1072724</t>
  </si>
  <si>
    <t>SIDATA  28 po 50mg</t>
  </si>
  <si>
    <t>3021146</t>
  </si>
  <si>
    <t>SINACILIN 1 po 100 ml (250 mg / 5 ml)</t>
  </si>
  <si>
    <t>1021148</t>
  </si>
  <si>
    <t>SINACILIN 16 po 500 mg</t>
  </si>
  <si>
    <t>3114644</t>
  </si>
  <si>
    <t>SINGULAIR  28 po 4 mg-granule</t>
  </si>
  <si>
    <t>1114646</t>
  </si>
  <si>
    <t>SINGULAIR  28 po 4mg</t>
  </si>
  <si>
    <t>1114643</t>
  </si>
  <si>
    <t>SINGULAIR 28 po 10 mg</t>
  </si>
  <si>
    <t>1114640</t>
  </si>
  <si>
    <t>SINGULAIR 28 po 5 mg</t>
  </si>
  <si>
    <t>4152190</t>
  </si>
  <si>
    <t>SINODERM 1 po 15 g (0,25 mg/g)-krem</t>
  </si>
  <si>
    <t>D07AC04</t>
  </si>
  <si>
    <t>4152191</t>
  </si>
  <si>
    <t>SINODERM 1 po 15 g (0,25 mg/g)-mast</t>
  </si>
  <si>
    <t>4152192</t>
  </si>
  <si>
    <t>SINODERM 1 po 30 g (0,25 mg/g)-gel</t>
  </si>
  <si>
    <t>SINODERM N 1 po 15 g (0,025% + 3300 i.j./g)-
krem</t>
  </si>
  <si>
    <t>D07CC02</t>
  </si>
  <si>
    <t>4153221</t>
  </si>
  <si>
    <t>SINODERM N 1 po 15 g (0,25 mg/g + 3,3 mg/g)-mast</t>
  </si>
  <si>
    <t>1165122</t>
  </si>
  <si>
    <t>SIRDALUD 30 po 4 mg</t>
  </si>
  <si>
    <t>M03BX02</t>
  </si>
  <si>
    <t>1401182</t>
  </si>
  <si>
    <t>SKOPRYL plus, 30 po (20mg + 12,5mg)</t>
  </si>
  <si>
    <t>1103567</t>
  </si>
  <si>
    <t>SKOPRYL, 30 po 10mg</t>
  </si>
  <si>
    <t>C09AA03</t>
  </si>
  <si>
    <t>1103568</t>
  </si>
  <si>
    <t>SKOPRYL, 30 po 20mg</t>
  </si>
  <si>
    <t>1084785</t>
  </si>
  <si>
    <t>SOLABAN 30 po 100mg</t>
  </si>
  <si>
    <t>1084786</t>
  </si>
  <si>
    <t>SOLABAN 30 po 25mg</t>
  </si>
  <si>
    <t>1084788</t>
  </si>
  <si>
    <t>SOLABAN 30 po 50mg</t>
  </si>
  <si>
    <t>1104464</t>
  </si>
  <si>
    <t>SORTIS  30 po 40 mg</t>
  </si>
  <si>
    <t>1104460</t>
  </si>
  <si>
    <t>SORTIS 30 po 10 mg</t>
  </si>
  <si>
    <t>1104462</t>
  </si>
  <si>
    <t>SORTIS 30 po 20 mg</t>
  </si>
  <si>
    <t>7114462</t>
  </si>
  <si>
    <t>SPALMOTIL 1 po 10 ml (5 mg / 1 ml)</t>
  </si>
  <si>
    <t>R03AC02</t>
  </si>
  <si>
    <t>1114461</t>
  </si>
  <si>
    <t>SPALMOTIL 60 po 2 mg</t>
  </si>
  <si>
    <t>R03CC02</t>
  </si>
  <si>
    <t>1070004</t>
  </si>
  <si>
    <t>SPERIDAN 20 po 1 mg</t>
  </si>
  <si>
    <t>1070001</t>
  </si>
  <si>
    <t>SPERIDAN 20 po 2 mg</t>
  </si>
  <si>
    <t>7114730</t>
  </si>
  <si>
    <t>SPIRIVA 30 po 18 mcg</t>
  </si>
  <si>
    <t>R03BB04</t>
  </si>
  <si>
    <t>1400441</t>
  </si>
  <si>
    <t>SPIRONOLAKTON 30 po 100 mg</t>
  </si>
  <si>
    <t>C03DA01</t>
  </si>
  <si>
    <t>1400440</t>
  </si>
  <si>
    <t>SPIRONOLAKTON 40 po 25 mg</t>
  </si>
  <si>
    <t>4150023</t>
  </si>
  <si>
    <t>STANICID 1 po 10 g (2%)</t>
  </si>
  <si>
    <t>D06AX01</t>
  </si>
  <si>
    <t>7114711</t>
  </si>
  <si>
    <t>SYMBICORT turbuhaler 1 po 60 doza (160 mcg + 4.5 mcg)</t>
  </si>
  <si>
    <t>7114712</t>
  </si>
  <si>
    <t>SYMBICORT turbuhaler 1 po 60 doza (320 mcg + 9 mcg)</t>
  </si>
  <si>
    <t>7114710</t>
  </si>
  <si>
    <t>SYMBICORT turbuhaler 1 po 60 doza (80 mcg+4,5 mcg)</t>
  </si>
  <si>
    <t>1134230</t>
  </si>
  <si>
    <t>TAMSOL  30 po 0.4 mg</t>
  </si>
  <si>
    <t>1043071</t>
  </si>
  <si>
    <t>TEFOR  30 po 850 mg</t>
  </si>
  <si>
    <t>1043070</t>
  </si>
  <si>
    <t>TEFOR 30 po 500 mg</t>
  </si>
  <si>
    <t>3084532</t>
  </si>
  <si>
    <t>TEGRETOL 1 po 250 ml (100 mg / 5 ml)</t>
  </si>
  <si>
    <t>1084530</t>
  </si>
  <si>
    <t>TEGRETOL CR 30 po 400 mg</t>
  </si>
  <si>
    <t>1103892</t>
  </si>
  <si>
    <t>TENAXUM 30 po 1 mg</t>
  </si>
  <si>
    <t>C02AC06</t>
  </si>
  <si>
    <t>1107024</t>
  </si>
  <si>
    <t>TENSEC PLUS  30 po (5 mg +12,5 mg)</t>
  </si>
  <si>
    <t>C07BB07</t>
  </si>
  <si>
    <t>1107022</t>
  </si>
  <si>
    <t>TENSEC, 30 po 10mg</t>
  </si>
  <si>
    <t>1107023</t>
  </si>
  <si>
    <t>TENSEC, 30 po 5mg</t>
  </si>
  <si>
    <t>1082121</t>
  </si>
  <si>
    <t>TETRAZEPAM-MIP 20 po 50 mg</t>
  </si>
  <si>
    <t>M03BX07</t>
  </si>
  <si>
    <t>1040250</t>
  </si>
  <si>
    <t>THYROZOL, 20 po 10mg</t>
  </si>
  <si>
    <t>H03BB02</t>
  </si>
  <si>
    <t>1040252</t>
  </si>
  <si>
    <t>THYROZOL, 20 po 5mg</t>
  </si>
  <si>
    <t>1040120</t>
  </si>
  <si>
    <t>TIASTAT 20 po 20 mg</t>
  </si>
  <si>
    <t>1040050</t>
  </si>
  <si>
    <t>TIVORAL 50 po 100 mcg</t>
  </si>
  <si>
    <t>H03AA01</t>
  </si>
  <si>
    <t>1072750</t>
  </si>
  <si>
    <t>TOLVON 30 po 30 mg</t>
  </si>
  <si>
    <t>N06AX03</t>
  </si>
  <si>
    <t>1084702</t>
  </si>
  <si>
    <t>TOPAMAX 28 po 100 mg</t>
  </si>
  <si>
    <t>N03AX11</t>
  </si>
  <si>
    <t>1084700</t>
  </si>
  <si>
    <t>TOPAMAX 28 po 25 mg</t>
  </si>
  <si>
    <t>1084701</t>
  </si>
  <si>
    <t>TOPAMAX 28 po 50 mg</t>
  </si>
  <si>
    <t>1087700</t>
  </si>
  <si>
    <t>TRAMAFLASH  20 po 50 mg</t>
  </si>
  <si>
    <t>N02AX02</t>
  </si>
  <si>
    <t>7099190</t>
  </si>
  <si>
    <t>TRAVATAN 1 po 2.5 ml</t>
  </si>
  <si>
    <t>S01EE04</t>
  </si>
  <si>
    <t>1070017</t>
  </si>
  <si>
    <t>TREANA, 30 po 10mg</t>
  </si>
  <si>
    <t>1070018</t>
  </si>
  <si>
    <t>TREANA, 30 po 5mg</t>
  </si>
  <si>
    <t>1079050</t>
  </si>
  <si>
    <t>TREGONA 28 po 10 mg</t>
  </si>
  <si>
    <t>N06DA02</t>
  </si>
  <si>
    <t>1079051</t>
  </si>
  <si>
    <t>TREGONA 28 po 5 mg</t>
  </si>
  <si>
    <t>1403020</t>
  </si>
  <si>
    <t>TRIAPIN 28 po (5 mg+ 5 mg)</t>
  </si>
  <si>
    <t>C09BB05</t>
  </si>
  <si>
    <t>1403021</t>
  </si>
  <si>
    <t>TRIAPIN MITE 28 po (2,5 mg + 2,5 mg)</t>
  </si>
  <si>
    <t>3321525</t>
  </si>
  <si>
    <t>TRIDOX 1 po 64,8 g (40 mg/5 ml)</t>
  </si>
  <si>
    <t>J01DD13</t>
  </si>
  <si>
    <t>1109131</t>
  </si>
  <si>
    <t>TRIMETACOR 60 po 35 mg</t>
  </si>
  <si>
    <t>C01EB15</t>
  </si>
  <si>
    <t>1103722</t>
  </si>
  <si>
    <t>TRITACE 28 po 2.5 mg</t>
  </si>
  <si>
    <t>1103723</t>
  </si>
  <si>
    <t>TRITACE 28 po 5 mg</t>
  </si>
  <si>
    <t>1401013</t>
  </si>
  <si>
    <t>TRITACE comp 28 po (5 mg + 25 mg)</t>
  </si>
  <si>
    <t>1401012</t>
  </si>
  <si>
    <t>TRITACE COMP LS  28 po (2,5 mg + 12,5 mg)</t>
  </si>
  <si>
    <t>1072631</t>
  </si>
  <si>
    <t>TRITTICO Retard 20 po 150 mg</t>
  </si>
  <si>
    <t>N06AX05</t>
  </si>
  <si>
    <t>1087553</t>
  </si>
  <si>
    <t>TRODON 10 po 100 mg</t>
  </si>
  <si>
    <t>1087530</t>
  </si>
  <si>
    <t>TRODON 20 po 50 mg</t>
  </si>
  <si>
    <t>7096050</t>
  </si>
  <si>
    <t>TRUSOPT 1 po 5 ml 2%</t>
  </si>
  <si>
    <t>7099150</t>
  </si>
  <si>
    <t>UNICLOPHEN 1 po 10 ml 0.1%</t>
  </si>
  <si>
    <t>S01BC03</t>
  </si>
  <si>
    <t>1132350</t>
  </si>
  <si>
    <t>URICIN, 20 po 400mg</t>
  </si>
  <si>
    <t>J01MA06</t>
  </si>
  <si>
    <t>1127501</t>
  </si>
  <si>
    <t>URSOSAN 100 po 250 mg</t>
  </si>
  <si>
    <t>A05AA02</t>
  </si>
  <si>
    <t>1048462</t>
  </si>
  <si>
    <t>UTROGESTAN 14 po 200 mg</t>
  </si>
  <si>
    <t>G03DA04</t>
  </si>
  <si>
    <t>1048463</t>
  </si>
  <si>
    <t>UTROGESTAN 30 po 100 mg</t>
  </si>
  <si>
    <t>1084817</t>
  </si>
  <si>
    <t>VALPROIX 30 po (145 mg + 333 mg)</t>
  </si>
  <si>
    <t>1401926</t>
  </si>
  <si>
    <t>VALSACOMBI  28 po (160 mg + 12,5 mg)</t>
  </si>
  <si>
    <t>C09DA03</t>
  </si>
  <si>
    <t>1401925</t>
  </si>
  <si>
    <t>VALSACOMBI  28 po (160 mg + 25 mg)</t>
  </si>
  <si>
    <t>1401924</t>
  </si>
  <si>
    <t>VALSACOMBI  28 po (80 mg + 12,5 mg)</t>
  </si>
  <si>
    <t>1103445</t>
  </si>
  <si>
    <t>VALSACOR, 28 po 160 mg</t>
  </si>
  <si>
    <t>C09CA03</t>
  </si>
  <si>
    <t>1103446</t>
  </si>
  <si>
    <t>VALSACOR, 28 po 80 mg</t>
  </si>
  <si>
    <t>1104490</t>
  </si>
  <si>
    <t>VASILIP 28 po 10 mg</t>
  </si>
  <si>
    <t>1104491</t>
  </si>
  <si>
    <t>VASILIP 28 po 20 mg</t>
  </si>
  <si>
    <t>1402866</t>
  </si>
  <si>
    <t>VAZOTAL 20 po 10 mg</t>
  </si>
  <si>
    <t>1402865</t>
  </si>
  <si>
    <t>VAZOTAL 20 po 5 mg</t>
  </si>
  <si>
    <t>1072857</t>
  </si>
  <si>
    <t>VELAHIBIN  28 po 37.5 mg</t>
  </si>
  <si>
    <t>1072858</t>
  </si>
  <si>
    <t>VELAHIBIN  28 po 75 mg</t>
  </si>
  <si>
    <t>7114550</t>
  </si>
  <si>
    <t>VENTOLIN 1 po 10 ml (200 doza po 0,1 mg)</t>
  </si>
  <si>
    <t>1402703</t>
  </si>
  <si>
    <t>VERAPAMIL 30 po 40 mg</t>
  </si>
  <si>
    <t>1402704</t>
  </si>
  <si>
    <t>VERAPAMIL 50 po 80 mg-Hemofarm</t>
  </si>
  <si>
    <t>9087200</t>
  </si>
  <si>
    <t>VICTANYL 5 po 100mcg/h (5 po 16,5mg/30cmÂ˛)</t>
  </si>
  <si>
    <t>N02AB03</t>
  </si>
  <si>
    <t>9087201</t>
  </si>
  <si>
    <t>VICTANYL 5 po 25mcg/h (5 po 4,125mg/7,5cmÂ˛)</t>
  </si>
  <si>
    <t>9087202</t>
  </si>
  <si>
    <t>VICTANYL 5 po 50mcg/h (5 po 8,25mg/15cmÂ˛)</t>
  </si>
  <si>
    <t>2050087</t>
  </si>
  <si>
    <t>VIGANTOL ulje 1 po 10 ml (20000 i.j./ml)</t>
  </si>
  <si>
    <t>A11CC05</t>
  </si>
  <si>
    <t>1103012</t>
  </si>
  <si>
    <t>VIVACE  28 po 1,25mg</t>
  </si>
  <si>
    <t>1103082</t>
  </si>
  <si>
    <t>VIVACE  28 po 10mg</t>
  </si>
  <si>
    <t>1103013</t>
  </si>
  <si>
    <t>VIVACE  28 po 2,5mg</t>
  </si>
  <si>
    <t>1103083</t>
  </si>
  <si>
    <t>VIVACE  28 po 5mg</t>
  </si>
  <si>
    <t>1401909</t>
  </si>
  <si>
    <t>VIVACE PLUS 28 po (5 mg + 25 mg)</t>
  </si>
  <si>
    <t>1401908</t>
  </si>
  <si>
    <t>VIVACE PLUS L 28 po (2,5 mg + 12,5 mg)</t>
  </si>
  <si>
    <t>7099170</t>
  </si>
  <si>
    <t>XALACOM, 1 po 2.5 ml (5mg/ml + 50mcg/ml)</t>
  </si>
  <si>
    <t>7099140</t>
  </si>
  <si>
    <t>XALATAN 1 po 2.5 ml 0.0050%</t>
  </si>
  <si>
    <t>S01EE01</t>
  </si>
  <si>
    <t>1135277</t>
  </si>
  <si>
    <t>YAZ  28 po (3mg+0,02mg) (24+4placebo)</t>
  </si>
  <si>
    <t>G03AA12</t>
  </si>
  <si>
    <t>1400041</t>
  </si>
  <si>
    <t>YURINEX 20 po 1 mg</t>
  </si>
  <si>
    <t>C03CA02</t>
  </si>
  <si>
    <t>1134220</t>
  </si>
  <si>
    <t>ZERLON 30 po 5 mg</t>
  </si>
  <si>
    <t>G04CB01</t>
  </si>
  <si>
    <t>1103882</t>
  </si>
  <si>
    <t>ZOBOX 30 po 2.5 mg</t>
  </si>
  <si>
    <t>1103883</t>
  </si>
  <si>
    <t>ZOBOX 30 po 5 mg</t>
  </si>
  <si>
    <t>1103467</t>
  </si>
  <si>
    <t>ZOFECARD 28 po 30 mg</t>
  </si>
  <si>
    <t>C09AA15</t>
  </si>
  <si>
    <t>1072791</t>
  </si>
  <si>
    <t>ZOLOFT 28 po 100 mg</t>
  </si>
  <si>
    <t>1072790</t>
  </si>
  <si>
    <t>ZOLOFT 28 po 50 mg</t>
  </si>
  <si>
    <t>1103632</t>
  </si>
  <si>
    <t>ZORKAPTIL 40 po 12.5 mg</t>
  </si>
  <si>
    <t>1103630</t>
  </si>
  <si>
    <t>ZORKAPTIL 40 po 25 mg</t>
  </si>
  <si>
    <t>1103631</t>
  </si>
  <si>
    <t>ZORKAPTIL 40 po 50 mg</t>
  </si>
  <si>
    <t>1068502</t>
  </si>
  <si>
    <t>ZYLLT 28 po 75 mg</t>
  </si>
  <si>
    <t>1325056</t>
  </si>
  <si>
    <t>ZYMBAKTAR 14 po 250 mg</t>
  </si>
  <si>
    <t>1325055</t>
  </si>
  <si>
    <t>ZYMBAKTAR 14 po 500 mg</t>
  </si>
  <si>
    <t>PELENE BAMBO 5 JUNIOR
12-25kg, 21 kom u pakov.</t>
  </si>
  <si>
    <t>Pelene</t>
  </si>
  <si>
    <t>Abena</t>
  </si>
  <si>
    <t>pakovanje</t>
  </si>
  <si>
    <t>PELENE BAMBO 6 
15-30kg, 20 kom u pakov.</t>
  </si>
  <si>
    <t>PELENE DELTA FORM M,
20 kom.u pakov., š-308852</t>
  </si>
  <si>
    <t>PELENE DELTA FORM L,
20 kom.u pakov., š-308853</t>
  </si>
  <si>
    <t>PELENE ABRI FORM S 
10 kom.u pak.š-9155</t>
  </si>
  <si>
    <t>KESA ZA KOLOSTOMU 50mm
Alterna 30kom.u pak.š-1682</t>
  </si>
  <si>
    <t>Disk podloga sa kesama za
kolostomu</t>
  </si>
  <si>
    <t>Coloplast A/S
Danska</t>
  </si>
  <si>
    <t>KESA ZA KOLOSTOMU 60mm
Alterna 30kom.u pak.š-1683</t>
  </si>
  <si>
    <t>KESA ZA KOLOSTOMU 45mm
2S 30kom.u pak.FILT.š-402523</t>
  </si>
  <si>
    <t>Convatec,SAD</t>
  </si>
  <si>
    <t>KESA ZA KOLOSTOMU 57mm
2S 30kom.u pak.FILT.š-402524</t>
  </si>
  <si>
    <t>KESA ZA KOLOSTOMU 57mm
2S 30kom.u pak.BEZ FILT.š-402518</t>
  </si>
  <si>
    <t>DISK 45mm 2S FLEX
5kom.u pak.š-125134</t>
  </si>
  <si>
    <t>DISK 57mm 2S FLEX
5kom.u pak.š-125135</t>
  </si>
  <si>
    <t>DISK 57mm 2S NEFLEX
5kom.u pak.š-125145</t>
  </si>
  <si>
    <t>DISK 70mm 2S FLEX
5kom.u pak.š-125136</t>
  </si>
  <si>
    <t>DISK 50mm LW FLEX
5kom.u pak. Alterna 1972</t>
  </si>
  <si>
    <t>DISK 60mm LW FLEX
5kom.u pak. Alterna 1973</t>
  </si>
  <si>
    <t>KESE ZA UROSTOMU 60mm
30kom.u pak.Alterna 017596</t>
  </si>
  <si>
    <t>Disk podloga sa kesama za
urostomu</t>
  </si>
  <si>
    <t>KESE ZA UROSTOMU 45mm
2S 10kom.u pak.,š-402550</t>
  </si>
  <si>
    <t>KESE ZA ILEOSTOMU 57mm 
2S 10kom.u pak.š-400975</t>
  </si>
  <si>
    <t>Disk podloga sa kesama za
ileostomu</t>
  </si>
  <si>
    <t>KESE ZA ILEOSTOMU 45mm 
2S 10kom.u pak.š-400974</t>
  </si>
  <si>
    <t>KESE ZA ILEOSTOMU 60mm 
30kom.u pak.Alterna 016930</t>
  </si>
  <si>
    <t>KESE ZA ILEOSTOMU 50mm 
30kom.u pak.Alterna 016920</t>
  </si>
  <si>
    <t>PASTA ADHEZIVNA 30g
š-964560</t>
  </si>
  <si>
    <t>Krema za negu stome</t>
  </si>
  <si>
    <t>komad</t>
  </si>
  <si>
    <t>PASTA STOMAHESIVE 60g
š-183910</t>
  </si>
  <si>
    <t>Pasta za ispune ožiljnih 
neravnina</t>
  </si>
  <si>
    <t>IGLA NOVO FINE 0,25x6mm
31G 100kom.u pak.</t>
  </si>
  <si>
    <t>Igle za pen špric</t>
  </si>
  <si>
    <t>NOVO 
NORDISK</t>
  </si>
  <si>
    <t>IGLA NOVO FINE 0,3x8mm
30G 100kom.u pak.</t>
  </si>
  <si>
    <t>SECURITY+SAMOLEPLJIVI
URINAL 35mm 30kom.u pak.
Š-5230</t>
  </si>
  <si>
    <t>Urinarni kondom sa urin 
kesama sa ispustom</t>
  </si>
  <si>
    <t>Urin kese sa ispustom za nogu
1500ml</t>
  </si>
  <si>
    <t>TRAKA GLU/KETO URISCAN 50/1, 50kom.u pak</t>
  </si>
  <si>
    <t>Urin test trak za okularno
očitavanje šećera i acetona
u urinu</t>
  </si>
  <si>
    <t>YEONG DONG</t>
  </si>
  <si>
    <t>PARADIGM QUICK SET KATETER
MEDITRONIC No9</t>
  </si>
  <si>
    <t>Potrošni materijal za spoljnu
portabilnu insulinsku pumpu</t>
  </si>
  <si>
    <t>MEDITRONIC
MEKSIKO</t>
  </si>
  <si>
    <t>PARADIGM INSULINSKI 
REZERVOAR 3ml
MEDITRONIC No9</t>
  </si>
  <si>
    <t>Dom zdravlja "dr Milorad - Mika Pavlović"</t>
  </si>
  <si>
    <t>Srpskocrkvena 5</t>
  </si>
  <si>
    <t>22320 Inđija</t>
  </si>
  <si>
    <t>Tel: 022/561-282</t>
  </si>
  <si>
    <t>Fax: 022/510-035</t>
  </si>
  <si>
    <t>web:</t>
  </si>
  <si>
    <t>www.dzindjija.rs</t>
  </si>
  <si>
    <t>Naziv ponuđača:</t>
  </si>
  <si>
    <t>PIB:</t>
  </si>
  <si>
    <t>Ukupan iznos ponude bez PDV-a</t>
  </si>
  <si>
    <t>Ukupan iznos ponude sa PDV-om</t>
  </si>
  <si>
    <t>Napomena: Obavezno uneti podatak Naziv ponuđača i PIB u okviru ovog sheet-a, polja ukupan iznos bez PDV-a i Ukupan iznos sa PDV-om se automatski preračunavaju na osnovu  vaših unetih podataka u sheet ponuda i nije ih moguće direktno menjati. Polja Ukupan iznos sa PDV-om i Ukupan rabat su zaključani za izmenu i automatski se sabiraju po formuli iz dokumentacije.</t>
  </si>
  <si>
    <t>Датум:</t>
  </si>
  <si>
    <t>М.П.</t>
  </si>
  <si>
    <t>Понуђач</t>
  </si>
  <si>
    <t>Tehnička specifikacija- Prilog br.1  za JN OP broj 3/2013</t>
  </si>
</sst>
</file>

<file path=xl/styles.xml><?xml version="1.0" encoding="utf-8"?>
<styleSheet xmlns="http://schemas.openxmlformats.org/spreadsheetml/2006/main">
  <numFmts count="1">
    <numFmt numFmtId="164" formatCode="#,##0.00\ &quot;Din.&quot;"/>
  </numFmts>
  <fonts count="19">
    <font>
      <sz val="11"/>
      <color theme="1"/>
      <name val="Calibri"/>
      <family val="2"/>
      <scheme val="minor"/>
    </font>
    <font>
      <sz val="11"/>
      <color rgb="FFFF0000"/>
      <name val="Calibri"/>
      <family val="2"/>
      <charset val="238"/>
      <scheme val="minor"/>
    </font>
    <font>
      <sz val="10"/>
      <color indexed="8"/>
      <name val="Arial"/>
      <charset val="238"/>
    </font>
    <font>
      <sz val="10"/>
      <name val="MS Sans Serif"/>
      <family val="2"/>
      <charset val="238"/>
    </font>
    <font>
      <sz val="12"/>
      <name val="Times New Roman"/>
      <family val="1"/>
      <charset val="238"/>
    </font>
    <font>
      <u/>
      <sz val="10"/>
      <color theme="10"/>
      <name val="MS Sans Serif"/>
      <family val="2"/>
      <charset val="238"/>
    </font>
    <font>
      <u/>
      <sz val="12"/>
      <color theme="10"/>
      <name val="Times New Roman"/>
      <family val="1"/>
      <charset val="238"/>
    </font>
    <font>
      <b/>
      <sz val="14"/>
      <name val="Times New Roman"/>
      <family val="1"/>
      <charset val="238"/>
    </font>
    <font>
      <b/>
      <sz val="12"/>
      <name val="Times New Roman"/>
      <family val="1"/>
      <charset val="238"/>
    </font>
    <font>
      <b/>
      <sz val="10"/>
      <name val="Times New Roman"/>
      <family val="1"/>
      <charset val="238"/>
    </font>
    <font>
      <sz val="10"/>
      <name val="Times New Roman"/>
      <family val="1"/>
      <charset val="238"/>
    </font>
    <font>
      <sz val="8"/>
      <color indexed="8"/>
      <name val="Calibri"/>
      <family val="2"/>
      <charset val="238"/>
    </font>
    <font>
      <sz val="8"/>
      <color theme="1"/>
      <name val="Calibri"/>
      <family val="2"/>
      <charset val="238"/>
    </font>
    <font>
      <b/>
      <sz val="8"/>
      <color indexed="8"/>
      <name val="Calibri"/>
      <family val="2"/>
      <charset val="238"/>
    </font>
    <font>
      <b/>
      <sz val="8"/>
      <color theme="1"/>
      <name val="Calibri"/>
      <family val="2"/>
      <charset val="238"/>
    </font>
    <font>
      <b/>
      <sz val="8"/>
      <color rgb="FFFF0000"/>
      <name val="Calibri"/>
      <family val="2"/>
      <charset val="238"/>
      <scheme val="minor"/>
    </font>
    <font>
      <sz val="8"/>
      <color rgb="FFFF0000"/>
      <name val="Calibri"/>
      <family val="2"/>
      <charset val="238"/>
      <scheme val="minor"/>
    </font>
    <font>
      <b/>
      <sz val="8"/>
      <color theme="1"/>
      <name val="Calibri"/>
      <family val="2"/>
      <charset val="238"/>
      <scheme val="minor"/>
    </font>
    <font>
      <sz val="11"/>
      <color theme="1"/>
      <name val="Calibri"/>
      <family val="2"/>
      <scheme val="minor"/>
    </font>
  </fonts>
  <fills count="5">
    <fill>
      <patternFill patternType="none"/>
    </fill>
    <fill>
      <patternFill patternType="gray125"/>
    </fill>
    <fill>
      <patternFill patternType="solid">
        <fgColor theme="8" tint="0.39997558519241921"/>
        <bgColor indexed="0"/>
      </patternFill>
    </fill>
    <fill>
      <patternFill patternType="solid">
        <fgColor rgb="FFFFFF00"/>
        <bgColor indexed="64"/>
      </patternFill>
    </fill>
    <fill>
      <patternFill patternType="solid">
        <fgColor theme="0"/>
        <bgColor indexed="64"/>
      </patternFill>
    </fill>
  </fills>
  <borders count="1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7">
    <xf numFmtId="0" fontId="0" fillId="0" borderId="0"/>
    <xf numFmtId="0" fontId="1" fillId="0" borderId="0" applyNumberFormat="0" applyFill="0" applyBorder="0" applyAlignment="0" applyProtection="0"/>
    <xf numFmtId="0" fontId="2" fillId="0" borderId="0"/>
    <xf numFmtId="0" fontId="3" fillId="0" borderId="0"/>
    <xf numFmtId="0" fontId="5" fillId="0" borderId="0" applyNumberFormat="0" applyFill="0" applyBorder="0" applyAlignment="0" applyProtection="0">
      <alignment vertical="top"/>
      <protection locked="0"/>
    </xf>
    <xf numFmtId="9" fontId="3" fillId="0" borderId="0" applyFont="0" applyFill="0" applyBorder="0" applyAlignment="0" applyProtection="0"/>
    <xf numFmtId="9" fontId="18" fillId="0" borderId="0" applyFont="0" applyFill="0" applyBorder="0" applyAlignment="0" applyProtection="0"/>
  </cellStyleXfs>
  <cellXfs count="82">
    <xf numFmtId="0" fontId="0" fillId="0" borderId="0" xfId="0"/>
    <xf numFmtId="0" fontId="0" fillId="0" borderId="0" xfId="0" applyProtection="1">
      <protection locked="0"/>
    </xf>
    <xf numFmtId="0" fontId="4" fillId="0" borderId="0" xfId="3" applyFont="1"/>
    <xf numFmtId="0" fontId="3" fillId="0" borderId="0" xfId="3"/>
    <xf numFmtId="0" fontId="6" fillId="0" borderId="0" xfId="4" applyFont="1" applyAlignment="1" applyProtection="1"/>
    <xf numFmtId="0" fontId="7" fillId="0" borderId="0" xfId="3" applyFont="1" applyFill="1" applyAlignment="1"/>
    <xf numFmtId="0" fontId="3" fillId="0" borderId="0" xfId="3" applyFill="1"/>
    <xf numFmtId="0" fontId="3" fillId="3" borderId="0" xfId="3" applyFill="1"/>
    <xf numFmtId="0" fontId="8" fillId="4" borderId="0" xfId="3" applyFont="1" applyFill="1" applyProtection="1">
      <protection locked="0"/>
    </xf>
    <xf numFmtId="0" fontId="9" fillId="3" borderId="0" xfId="3" applyFont="1" applyFill="1"/>
    <xf numFmtId="0" fontId="9" fillId="3" borderId="0" xfId="3" applyFont="1" applyFill="1" applyProtection="1"/>
    <xf numFmtId="1" fontId="8" fillId="4" borderId="0" xfId="3" applyNumberFormat="1" applyFont="1" applyFill="1" applyProtection="1">
      <protection locked="0"/>
    </xf>
    <xf numFmtId="164" fontId="8" fillId="4" borderId="12" xfId="3" applyNumberFormat="1" applyFont="1" applyFill="1" applyBorder="1" applyAlignment="1">
      <alignment vertical="center"/>
    </xf>
    <xf numFmtId="0" fontId="3" fillId="3" borderId="0" xfId="3" applyFill="1" applyAlignment="1">
      <alignment vertical="center"/>
    </xf>
    <xf numFmtId="0" fontId="3" fillId="0" borderId="0" xfId="3" applyFill="1" applyAlignment="1">
      <alignment vertical="center"/>
    </xf>
    <xf numFmtId="0" fontId="3" fillId="0" borderId="0" xfId="3" applyAlignment="1">
      <alignment vertical="center"/>
    </xf>
    <xf numFmtId="164" fontId="8" fillId="4" borderId="15" xfId="3" applyNumberFormat="1" applyFont="1" applyFill="1" applyBorder="1" applyAlignment="1">
      <alignment vertical="center"/>
    </xf>
    <xf numFmtId="0" fontId="4" fillId="0" borderId="0" xfId="3" applyFont="1" applyProtection="1">
      <protection locked="0"/>
    </xf>
    <xf numFmtId="0" fontId="10" fillId="0" borderId="16" xfId="3" applyFont="1" applyBorder="1" applyProtection="1">
      <protection locked="0"/>
    </xf>
    <xf numFmtId="2" fontId="4" fillId="0" borderId="0" xfId="3" applyNumberFormat="1" applyFont="1" applyAlignment="1">
      <alignment horizontal="right"/>
    </xf>
    <xf numFmtId="2" fontId="4" fillId="0" borderId="0" xfId="3" applyNumberFormat="1" applyFont="1" applyAlignment="1" applyProtection="1">
      <alignment horizontal="right"/>
      <protection locked="0"/>
    </xf>
    <xf numFmtId="9" fontId="4" fillId="0" borderId="0" xfId="5" applyFont="1" applyAlignment="1">
      <alignment vertical="center"/>
    </xf>
    <xf numFmtId="0" fontId="10" fillId="0" borderId="0" xfId="3" applyFont="1" applyProtection="1">
      <protection locked="0"/>
    </xf>
    <xf numFmtId="9" fontId="4" fillId="0" borderId="16" xfId="5" applyFont="1" applyBorder="1" applyAlignment="1" applyProtection="1">
      <alignment vertical="center"/>
      <protection locked="0"/>
    </xf>
    <xf numFmtId="1" fontId="0" fillId="0" borderId="0" xfId="0" applyNumberFormat="1"/>
    <xf numFmtId="0" fontId="11" fillId="2" borderId="1" xfId="2" applyFont="1" applyFill="1" applyBorder="1" applyAlignment="1">
      <alignment horizontal="center" vertical="center" wrapText="1"/>
    </xf>
    <xf numFmtId="0" fontId="11" fillId="2" borderId="2" xfId="2" applyFont="1" applyFill="1" applyBorder="1" applyAlignment="1">
      <alignment horizontal="center" vertical="center" wrapText="1"/>
    </xf>
    <xf numFmtId="1" fontId="12" fillId="2" borderId="2" xfId="2" applyNumberFormat="1" applyFont="1" applyFill="1" applyBorder="1" applyAlignment="1">
      <alignment horizontal="center" vertical="center" wrapText="1"/>
    </xf>
    <xf numFmtId="164" fontId="12" fillId="2" borderId="2" xfId="2" applyNumberFormat="1" applyFont="1" applyFill="1" applyBorder="1" applyAlignment="1">
      <alignment horizontal="center" vertical="center" wrapText="1"/>
    </xf>
    <xf numFmtId="4" fontId="11" fillId="2" borderId="2" xfId="1" applyNumberFormat="1" applyFont="1" applyFill="1" applyBorder="1" applyAlignment="1">
      <alignment horizontal="center" vertical="center" wrapText="1"/>
    </xf>
    <xf numFmtId="49" fontId="11" fillId="2" borderId="2" xfId="1" applyNumberFormat="1" applyFont="1" applyFill="1" applyBorder="1" applyAlignment="1">
      <alignment horizontal="center" vertical="center" wrapText="1"/>
    </xf>
    <xf numFmtId="2" fontId="11" fillId="2" borderId="2" xfId="1" applyNumberFormat="1" applyFont="1" applyFill="1" applyBorder="1" applyAlignment="1" applyProtection="1">
      <alignment horizontal="center" vertical="center" wrapText="1"/>
      <protection locked="0"/>
    </xf>
    <xf numFmtId="2" fontId="11" fillId="2" borderId="2" xfId="1" applyNumberFormat="1" applyFont="1" applyFill="1" applyBorder="1" applyAlignment="1">
      <alignment horizontal="center" vertical="center" wrapText="1"/>
    </xf>
    <xf numFmtId="9" fontId="11" fillId="2" borderId="2" xfId="1" applyNumberFormat="1" applyFont="1" applyFill="1" applyBorder="1" applyAlignment="1" applyProtection="1">
      <alignment horizontal="center" vertical="center" wrapText="1"/>
      <protection locked="0"/>
    </xf>
    <xf numFmtId="9" fontId="11" fillId="2" borderId="3" xfId="1" applyNumberFormat="1" applyFont="1" applyFill="1" applyBorder="1" applyAlignment="1">
      <alignment horizontal="center" vertical="center" wrapText="1"/>
    </xf>
    <xf numFmtId="0" fontId="11" fillId="0" borderId="4" xfId="2" applyFont="1" applyFill="1" applyBorder="1" applyAlignment="1">
      <alignment horizontal="right" wrapText="1"/>
    </xf>
    <xf numFmtId="0" fontId="11" fillId="0" borderId="5" xfId="2" applyFont="1" applyFill="1" applyBorder="1" applyAlignment="1">
      <alignment wrapText="1"/>
    </xf>
    <xf numFmtId="1" fontId="14" fillId="0" borderId="5" xfId="2" applyNumberFormat="1" applyFont="1" applyFill="1" applyBorder="1" applyAlignment="1">
      <alignment wrapText="1"/>
    </xf>
    <xf numFmtId="4" fontId="14" fillId="0" borderId="5" xfId="2" applyNumberFormat="1" applyFont="1" applyFill="1" applyBorder="1" applyAlignment="1">
      <alignment horizontal="right" wrapText="1"/>
    </xf>
    <xf numFmtId="4" fontId="15" fillId="0" borderId="5" xfId="1" applyNumberFormat="1" applyFont="1" applyBorder="1"/>
    <xf numFmtId="0" fontId="16" fillId="0" borderId="5" xfId="1" applyNumberFormat="1" applyFont="1" applyBorder="1"/>
    <xf numFmtId="0" fontId="16" fillId="0" borderId="5" xfId="1" applyFont="1" applyBorder="1" applyProtection="1">
      <protection locked="0"/>
    </xf>
    <xf numFmtId="2" fontId="16" fillId="0" borderId="5" xfId="1" applyNumberFormat="1" applyFont="1" applyBorder="1"/>
    <xf numFmtId="10" fontId="16" fillId="0" borderId="5" xfId="1" applyNumberFormat="1" applyFont="1" applyBorder="1" applyProtection="1">
      <protection locked="0"/>
    </xf>
    <xf numFmtId="0" fontId="11" fillId="0" borderId="5" xfId="1" applyFont="1" applyFill="1" applyBorder="1" applyAlignment="1">
      <alignment wrapText="1"/>
    </xf>
    <xf numFmtId="0" fontId="13" fillId="0" borderId="5" xfId="1" applyFont="1" applyFill="1" applyBorder="1" applyAlignment="1">
      <alignment wrapText="1"/>
    </xf>
    <xf numFmtId="4" fontId="17" fillId="0" borderId="5" xfId="1" applyNumberFormat="1" applyFont="1" applyBorder="1"/>
    <xf numFmtId="0" fontId="11" fillId="0" borderId="5" xfId="1" applyFont="1" applyFill="1" applyBorder="1" applyAlignment="1">
      <alignment horizontal="left" wrapText="1"/>
    </xf>
    <xf numFmtId="1" fontId="14" fillId="0" borderId="5" xfId="1" applyNumberFormat="1" applyFont="1" applyFill="1" applyBorder="1" applyAlignment="1">
      <alignment wrapText="1"/>
    </xf>
    <xf numFmtId="4" fontId="14" fillId="0" borderId="5" xfId="1" applyNumberFormat="1" applyFont="1" applyBorder="1"/>
    <xf numFmtId="4" fontId="14" fillId="0" borderId="5" xfId="1" applyNumberFormat="1" applyFont="1" applyFill="1" applyBorder="1" applyAlignment="1">
      <alignment horizontal="right" wrapText="1"/>
    </xf>
    <xf numFmtId="0" fontId="11" fillId="0" borderId="5" xfId="2" applyFont="1" applyFill="1" applyBorder="1" applyAlignment="1">
      <alignment horizontal="left" wrapText="1"/>
    </xf>
    <xf numFmtId="0" fontId="11" fillId="0" borderId="4" xfId="1" applyFont="1" applyFill="1" applyBorder="1" applyAlignment="1">
      <alignment horizontal="right" wrapText="1"/>
    </xf>
    <xf numFmtId="2" fontId="16" fillId="0" borderId="5" xfId="1" applyNumberFormat="1" applyFont="1" applyFill="1" applyBorder="1" applyAlignment="1">
      <alignment wrapText="1"/>
    </xf>
    <xf numFmtId="0" fontId="11" fillId="0" borderId="7" xfId="1" applyFont="1" applyFill="1" applyBorder="1" applyAlignment="1">
      <alignment horizontal="right" wrapText="1"/>
    </xf>
    <xf numFmtId="0" fontId="13" fillId="0" borderId="8" xfId="1" applyFont="1" applyFill="1" applyBorder="1" applyAlignment="1">
      <alignment wrapText="1"/>
    </xf>
    <xf numFmtId="0" fontId="11" fillId="0" borderId="8" xfId="2" applyFont="1" applyFill="1" applyBorder="1" applyAlignment="1">
      <alignment wrapText="1"/>
    </xf>
    <xf numFmtId="1" fontId="14" fillId="0" borderId="8" xfId="2" applyNumberFormat="1" applyFont="1" applyFill="1" applyBorder="1" applyAlignment="1">
      <alignment wrapText="1"/>
    </xf>
    <xf numFmtId="4" fontId="17" fillId="0" borderId="8" xfId="1" applyNumberFormat="1" applyFont="1" applyBorder="1"/>
    <xf numFmtId="4" fontId="15" fillId="0" borderId="8" xfId="1" applyNumberFormat="1" applyFont="1" applyBorder="1"/>
    <xf numFmtId="0" fontId="16" fillId="0" borderId="8" xfId="1" applyFont="1" applyBorder="1" applyProtection="1">
      <protection locked="0"/>
    </xf>
    <xf numFmtId="2" fontId="16" fillId="0" borderId="8" xfId="1" applyNumberFormat="1" applyFont="1" applyBorder="1"/>
    <xf numFmtId="2" fontId="16" fillId="0" borderId="8" xfId="1" applyNumberFormat="1" applyFont="1" applyFill="1" applyBorder="1" applyAlignment="1">
      <alignment wrapText="1"/>
    </xf>
    <xf numFmtId="10" fontId="16" fillId="0" borderId="8" xfId="1" applyNumberFormat="1" applyFont="1" applyBorder="1" applyProtection="1">
      <protection locked="0"/>
    </xf>
    <xf numFmtId="0" fontId="11" fillId="2" borderId="2" xfId="2" applyFont="1" applyFill="1" applyBorder="1" applyAlignment="1">
      <alignment horizontal="left" vertical="top" wrapText="1"/>
    </xf>
    <xf numFmtId="0" fontId="13" fillId="0" borderId="5" xfId="2" applyFont="1" applyFill="1" applyBorder="1" applyAlignment="1">
      <alignment horizontal="left" vertical="top" wrapText="1"/>
    </xf>
    <xf numFmtId="0" fontId="11" fillId="0" borderId="5" xfId="2" applyFont="1" applyFill="1" applyBorder="1" applyAlignment="1">
      <alignment horizontal="left" vertical="top" wrapText="1"/>
    </xf>
    <xf numFmtId="0" fontId="13" fillId="0" borderId="5"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8" xfId="1"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8" fillId="3" borderId="0" xfId="3" applyFont="1" applyFill="1" applyAlignment="1">
      <alignment horizontal="left" wrapText="1"/>
    </xf>
    <xf numFmtId="0" fontId="7" fillId="3" borderId="0" xfId="3" applyFont="1" applyFill="1" applyAlignment="1">
      <alignment horizontal="center"/>
    </xf>
    <xf numFmtId="0" fontId="8" fillId="3" borderId="0" xfId="3" applyFont="1" applyFill="1" applyAlignment="1">
      <alignment horizontal="center"/>
    </xf>
    <xf numFmtId="0" fontId="3" fillId="3" borderId="0" xfId="3" applyFill="1" applyAlignment="1">
      <alignment horizontal="center"/>
    </xf>
    <xf numFmtId="0" fontId="8" fillId="3" borderId="10" xfId="3" applyFont="1" applyFill="1" applyBorder="1" applyAlignment="1">
      <alignment horizontal="center" vertical="center" wrapText="1"/>
    </xf>
    <xf numFmtId="0" fontId="8" fillId="3" borderId="11" xfId="3" applyFont="1" applyFill="1" applyBorder="1" applyAlignment="1">
      <alignment horizontal="center" vertical="center" wrapText="1"/>
    </xf>
    <xf numFmtId="0" fontId="8" fillId="3" borderId="13" xfId="3" applyFont="1" applyFill="1" applyBorder="1" applyAlignment="1">
      <alignment horizontal="center" vertical="center" wrapText="1"/>
    </xf>
    <xf numFmtId="0" fontId="8" fillId="3" borderId="14" xfId="3" applyFont="1" applyFill="1" applyBorder="1" applyAlignment="1">
      <alignment horizontal="center" vertical="center" wrapText="1"/>
    </xf>
    <xf numFmtId="9" fontId="16" fillId="0" borderId="6" xfId="6" applyFont="1" applyBorder="1"/>
    <xf numFmtId="9" fontId="16" fillId="0" borderId="9" xfId="6" applyFont="1" applyBorder="1"/>
  </cellXfs>
  <cellStyles count="7">
    <cellStyle name="Hyperlink" xfId="4" builtinId="8"/>
    <cellStyle name="Normal" xfId="0" builtinId="0"/>
    <cellStyle name="Normal 2" xfId="3"/>
    <cellStyle name="Normal_Sheet1" xfId="2"/>
    <cellStyle name="Percent" xfId="6" builtinId="5"/>
    <cellStyle name="Percent 2" xfId="5"/>
    <cellStyle name="Warning Text" xfId="1" builtinId="11"/>
  </cellStyles>
  <dxfs count="34">
    <dxf>
      <font>
        <strike val="0"/>
        <outline val="0"/>
        <shadow val="0"/>
        <u val="none"/>
        <vertAlign val="baseline"/>
        <sz val="8"/>
        <name val="Calibri"/>
      </font>
      <border diagonalUp="0" diagonalDown="0">
        <left style="thin">
          <color indexed="64"/>
        </left>
        <right/>
        <top style="thin">
          <color indexed="64"/>
        </top>
        <bottom style="thin">
          <color indexed="64"/>
        </bottom>
      </border>
    </dxf>
    <dxf>
      <font>
        <strike val="0"/>
        <outline val="0"/>
        <shadow val="0"/>
        <u val="none"/>
        <vertAlign val="baseline"/>
        <sz val="8"/>
        <name val="Calibri"/>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name val="Calibri"/>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name val="Calibri"/>
      </font>
      <numFmt numFmtId="0" formatCode="Genera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FF0000"/>
        <name val="Calibri"/>
        <scheme val="minor"/>
      </font>
      <numFmt numFmtId="4" formatCode="#,##0.00"/>
      <border diagonalUp="0" diagonalDown="0" outline="0">
        <left style="thin">
          <color indexed="64"/>
        </left>
        <right style="thin">
          <color indexed="64"/>
        </right>
        <top/>
        <bottom/>
      </border>
    </dxf>
    <dxf>
      <font>
        <b/>
        <strike val="0"/>
        <outline val="0"/>
        <shadow val="0"/>
        <u val="none"/>
        <vertAlign val="baseline"/>
        <sz val="8"/>
        <name val="Calibri"/>
        <scheme val="none"/>
      </font>
      <numFmt numFmtId="4" formatCode="#,##0.0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164" formatCode="#,##0.00\ &quot;Din.&quot;"/>
      <border diagonalUp="0" diagonalDown="0" outline="0">
        <left style="thin">
          <color indexed="64"/>
        </left>
        <right style="thin">
          <color indexed="64"/>
        </right>
        <top/>
        <bottom/>
      </border>
    </dxf>
    <dxf>
      <font>
        <b/>
        <strike val="0"/>
        <outline val="0"/>
        <shadow val="0"/>
        <u val="none"/>
        <vertAlign val="baseline"/>
        <sz val="8"/>
        <color theme="1"/>
        <name val="Calibri"/>
        <scheme val="none"/>
      </font>
      <numFmt numFmtId="4" formatCode="#,##0.0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none"/>
      </font>
      <numFmt numFmtId="2" formatCode="0.00"/>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style="thin">
          <color indexed="64"/>
        </left>
        <right style="thin">
          <color indexed="64"/>
        </right>
        <top/>
        <bottom/>
      </border>
    </dxf>
    <dxf>
      <font>
        <b/>
        <i val="0"/>
        <strike val="0"/>
        <condense val="0"/>
        <extend val="0"/>
        <outline val="0"/>
        <shadow val="0"/>
        <u val="none"/>
        <vertAlign val="baseline"/>
        <sz val="8"/>
        <color theme="1"/>
        <name val="Calibri"/>
        <scheme val="none"/>
      </font>
      <numFmt numFmtId="1" formatCode="0"/>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8"/>
        <color indexed="8"/>
        <name val="Calibri"/>
        <scheme val="none"/>
      </font>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8"/>
        <color indexed="8"/>
        <name val="Calibri"/>
        <scheme val="none"/>
      </font>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dxf>
    <dxf>
      <font>
        <b val="0"/>
        <i val="0"/>
        <strike val="0"/>
        <condense val="0"/>
        <extend val="0"/>
        <outline val="0"/>
        <shadow val="0"/>
        <u val="none"/>
        <vertAlign val="baseline"/>
        <sz val="8"/>
        <color indexed="8"/>
        <name val="Calibri"/>
        <scheme val="none"/>
      </font>
      <fill>
        <patternFill patternType="none">
          <fgColor indexed="64"/>
          <bgColor indexed="65"/>
        </patternFill>
      </fill>
      <alignment horizontal="left" vertical="top"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indexed="8"/>
        <name val="Calibri"/>
        <scheme val="none"/>
      </font>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style="thin">
          <color indexed="64"/>
        </left>
        <right style="thin">
          <color indexed="64"/>
        </right>
        <top/>
        <bottom/>
      </border>
    </dxf>
    <dxf>
      <font>
        <b/>
        <i val="0"/>
        <strike val="0"/>
        <condense val="0"/>
        <extend val="0"/>
        <outline val="0"/>
        <shadow val="0"/>
        <u val="none"/>
        <vertAlign val="baseline"/>
        <sz val="8"/>
        <color indexed="8"/>
        <name val="Calibri"/>
        <scheme val="none"/>
      </font>
      <fill>
        <patternFill patternType="none">
          <fgColor indexed="64"/>
          <bgColor indexed="65"/>
        </patternFill>
      </fill>
      <alignment horizontal="left" vertical="top"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style="thin">
          <color indexed="64"/>
        </left>
        <right/>
        <top/>
        <bottom/>
      </border>
    </dxf>
    <dxf>
      <font>
        <b val="0"/>
        <i val="0"/>
        <strike val="0"/>
        <condense val="0"/>
        <extend val="0"/>
        <outline val="0"/>
        <shadow val="0"/>
        <u val="none"/>
        <vertAlign val="baseline"/>
        <sz val="8"/>
        <color indexed="8"/>
        <name val="Calibri"/>
        <scheme val="none"/>
      </font>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relativeIndent="0"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indexed="8"/>
        <name val="Calibri"/>
        <scheme val="none"/>
      </font>
      <fill>
        <patternFill patternType="none">
          <fgColor indexed="64"/>
          <bgColor indexed="65"/>
        </patternFill>
      </fill>
      <alignment horizontal="right" vertical="bottom" textRotation="0" wrapText="1" indent="0" relativeIndent="0" justifyLastLine="0" shrinkToFit="0" mergeCell="0" readingOrder="0"/>
      <border diagonalUp="0" diagonalDown="0" outline="0">
        <left/>
        <right style="thin">
          <color indexed="64"/>
        </right>
        <top style="thin">
          <color indexed="64"/>
        </top>
        <bottom style="thin">
          <color indexed="64"/>
        </bottom>
      </border>
    </dxf>
    <dxf>
      <font>
        <strike val="0"/>
        <outline val="0"/>
        <shadow val="0"/>
        <u val="none"/>
        <vertAlign val="baseline"/>
        <sz val="8"/>
        <name val="Calibri"/>
        <scheme val="none"/>
      </font>
      <alignment textRotation="0" indent="0" relativeIndent="255" justifyLastLine="0" shrinkToFit="0" mergeCell="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8"/>
        <name val="Calibri"/>
      </font>
    </dxf>
    <dxf>
      <border>
        <bottom style="thin">
          <color indexed="64"/>
        </bottom>
        <vertical/>
        <horizontal/>
      </border>
    </dxf>
    <dxf>
      <font>
        <b val="0"/>
        <i val="0"/>
        <strike val="0"/>
        <condense val="0"/>
        <extend val="0"/>
        <outline val="0"/>
        <shadow val="0"/>
        <u val="none"/>
        <vertAlign val="baseline"/>
        <sz val="8"/>
        <color indexed="8"/>
        <name val="Calibri"/>
        <scheme val="none"/>
      </font>
      <fill>
        <patternFill patternType="solid">
          <fgColor indexed="0"/>
          <bgColor theme="8" tint="0.39997558519241921"/>
        </patternFill>
      </fill>
      <alignment horizontal="center" vertical="center" textRotation="0" wrapText="1" indent="0" relativeIndent="255" justifyLastLine="0" shrinkToFit="0" mergeCell="0" readingOrder="0"/>
      <border diagonalUp="0" diagonalDown="0" outline="0">
        <left style="thin">
          <color indexed="64"/>
        </left>
        <right style="thin">
          <color indexed="64"/>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3" displayName="Table13" ref="A1:T569" headerRowDxfId="33" dataDxfId="31" totalsRowDxfId="29" headerRowBorderDxfId="32" tableBorderDxfId="30" headerRowCellStyle="Warning Text" dataCellStyle="Warning Text">
  <autoFilter ref="A1:T569">
    <filterColumn colId="4"/>
    <filterColumn colId="5"/>
    <filterColumn colId="9"/>
    <filterColumn colId="10"/>
    <filterColumn colId="11"/>
    <filterColumn colId="12"/>
    <filterColumn colId="13"/>
    <filterColumn colId="14"/>
    <filterColumn colId="15"/>
    <filterColumn colId="16"/>
    <filterColumn colId="17"/>
    <filterColumn colId="18"/>
    <filterColumn colId="19"/>
  </autoFilter>
  <sortState ref="A2:J542">
    <sortCondition ref="C1:C542"/>
  </sortState>
  <tableColumns count="20">
    <tableColumn id="1" name="Redni broj" totalsRowLabel="Total" dataDxfId="28" totalsRowDxfId="27" dataCellStyle="Warning Text"/>
    <tableColumn id="2" name="Šifra JKL" dataDxfId="26" totalsRowDxfId="25" dataCellStyle="Warning Text"/>
    <tableColumn id="3" name="Naziv" dataDxfId="24" totalsRowDxfId="23" dataCellStyle="Warning Text"/>
    <tableColumn id="4" name="ATC" dataDxfId="22" totalsRowDxfId="21" dataCellStyle="Warning Text"/>
    <tableColumn id="7" name="Column2" dataDxfId="20" totalsRowDxfId="19" dataCellStyle="Normal_Sheet1"/>
    <tableColumn id="6" name="Column1" dataDxfId="18" totalsRowDxfId="17" dataCellStyle="Normal_Sheet1"/>
    <tableColumn id="8" name="Količina" dataDxfId="16" totalsRowDxfId="15" dataCellStyle="Normal_Sheet1"/>
    <tableColumn id="5" name="Nabavna Cena Leka" dataDxfId="14" totalsRowDxfId="13" dataCellStyle="Warning Text"/>
    <tableColumn id="10" name="Iznos (Potrebe * nabavna cena)" totalsRowFunction="sum" dataDxfId="12" totalsRowDxfId="11" dataCellStyle="Warning Text">
      <calculatedColumnFormula>H2*G2</calculatedColumnFormula>
    </tableColumn>
    <tableColumn id="9" name="Назив понуђача (скраћено име)" dataDxfId="10" dataCellStyle="Warning Text">
      <calculatedColumnFormula>'Ponuda zbir'!C11</calculatedColumnFormula>
    </tableColumn>
    <tableColumn id="11" name="Појединачна цена без   ПДВ-а " dataDxfId="9" dataCellStyle="Warning Text"/>
    <tableColumn id="12" name="Укупан износ понуде без ПДВ " dataDxfId="8" dataCellStyle="Warning Text">
      <calculatedColumnFormula>Table13[[#This Row],[Količina]]*Table13[[#This Row],[Појединачна цена без   ПДВ-а ]]</calculatedColumnFormula>
    </tableColumn>
    <tableColumn id="13" name="Износ ПДВ" dataDxfId="7" dataCellStyle="Warning Text">
      <calculatedColumnFormula>Table13[[#This Row],[Укупан износ понуде без ПДВ ]]*0.08</calculatedColumnFormula>
    </tableColumn>
    <tableColumn id="14" name="Укупан износ понуде са урачунатим ПДВ" dataDxfId="6" dataCellStyle="Warning Text">
      <calculatedColumnFormula>Table13[[#This Row],[Укупан износ понуде без ПДВ ]]+Table13[[#This Row],[Износ ПДВ]]</calculatedColumnFormula>
    </tableColumn>
    <tableColumn id="15" name="Услови плаћања за 90 дана(натурални рабат у %)" dataDxfId="5" dataCellStyle="Warning Text"/>
    <tableColumn id="16" name=" Услови плаћања за 120 дана (натурални рабат у %)" dataDxfId="4" dataCellStyle="Warning Text"/>
    <tableColumn id="17" name=" Услови плаћања за 145 дана (натурални рабат у %)" dataDxfId="3" dataCellStyle="Warning Text"/>
    <tableColumn id="18" name="Услови плаћања (понуђени бонус на остварени месечни обим промета) " dataDxfId="2" dataCellStyle="Warning Text"/>
    <tableColumn id="19" name="Рок важења понуде (мин 60 дана од дана отварања понуда)" dataDxfId="1" dataCellStyle="Warning Text"/>
    <tableColumn id="20" name="Укупан рабат (%)" dataDxfId="0" dataCellStyle="Percent">
      <calculatedColumnFormula>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calculatedColumnFormula>
    </tableColumn>
  </tableColumns>
  <tableStyleInfo name="TableStyleLight7" showFirstColumn="1" showLastColumn="1"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zindjija.r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K29"/>
  <sheetViews>
    <sheetView workbookViewId="0">
      <selection activeCell="G29" sqref="G29"/>
    </sheetView>
  </sheetViews>
  <sheetFormatPr defaultRowHeight="12.75"/>
  <cols>
    <col min="1" max="2" width="9.140625" style="3"/>
    <col min="3" max="3" width="34" style="3" customWidth="1"/>
    <col min="4" max="258" width="9.140625" style="3"/>
    <col min="259" max="259" width="34" style="3" customWidth="1"/>
    <col min="260" max="514" width="9.140625" style="3"/>
    <col min="515" max="515" width="34" style="3" customWidth="1"/>
    <col min="516" max="770" width="9.140625" style="3"/>
    <col min="771" max="771" width="34" style="3" customWidth="1"/>
    <col min="772" max="1026" width="9.140625" style="3"/>
    <col min="1027" max="1027" width="34" style="3" customWidth="1"/>
    <col min="1028" max="1282" width="9.140625" style="3"/>
    <col min="1283" max="1283" width="34" style="3" customWidth="1"/>
    <col min="1284" max="1538" width="9.140625" style="3"/>
    <col min="1539" max="1539" width="34" style="3" customWidth="1"/>
    <col min="1540" max="1794" width="9.140625" style="3"/>
    <col min="1795" max="1795" width="34" style="3" customWidth="1"/>
    <col min="1796" max="2050" width="9.140625" style="3"/>
    <col min="2051" max="2051" width="34" style="3" customWidth="1"/>
    <col min="2052" max="2306" width="9.140625" style="3"/>
    <col min="2307" max="2307" width="34" style="3" customWidth="1"/>
    <col min="2308" max="2562" width="9.140625" style="3"/>
    <col min="2563" max="2563" width="34" style="3" customWidth="1"/>
    <col min="2564" max="2818" width="9.140625" style="3"/>
    <col min="2819" max="2819" width="34" style="3" customWidth="1"/>
    <col min="2820" max="3074" width="9.140625" style="3"/>
    <col min="3075" max="3075" width="34" style="3" customWidth="1"/>
    <col min="3076" max="3330" width="9.140625" style="3"/>
    <col min="3331" max="3331" width="34" style="3" customWidth="1"/>
    <col min="3332" max="3586" width="9.140625" style="3"/>
    <col min="3587" max="3587" width="34" style="3" customWidth="1"/>
    <col min="3588" max="3842" width="9.140625" style="3"/>
    <col min="3843" max="3843" width="34" style="3" customWidth="1"/>
    <col min="3844" max="4098" width="9.140625" style="3"/>
    <col min="4099" max="4099" width="34" style="3" customWidth="1"/>
    <col min="4100" max="4354" width="9.140625" style="3"/>
    <col min="4355" max="4355" width="34" style="3" customWidth="1"/>
    <col min="4356" max="4610" width="9.140625" style="3"/>
    <col min="4611" max="4611" width="34" style="3" customWidth="1"/>
    <col min="4612" max="4866" width="9.140625" style="3"/>
    <col min="4867" max="4867" width="34" style="3" customWidth="1"/>
    <col min="4868" max="5122" width="9.140625" style="3"/>
    <col min="5123" max="5123" width="34" style="3" customWidth="1"/>
    <col min="5124" max="5378" width="9.140625" style="3"/>
    <col min="5379" max="5379" width="34" style="3" customWidth="1"/>
    <col min="5380" max="5634" width="9.140625" style="3"/>
    <col min="5635" max="5635" width="34" style="3" customWidth="1"/>
    <col min="5636" max="5890" width="9.140625" style="3"/>
    <col min="5891" max="5891" width="34" style="3" customWidth="1"/>
    <col min="5892" max="6146" width="9.140625" style="3"/>
    <col min="6147" max="6147" width="34" style="3" customWidth="1"/>
    <col min="6148" max="6402" width="9.140625" style="3"/>
    <col min="6403" max="6403" width="34" style="3" customWidth="1"/>
    <col min="6404" max="6658" width="9.140625" style="3"/>
    <col min="6659" max="6659" width="34" style="3" customWidth="1"/>
    <col min="6660" max="6914" width="9.140625" style="3"/>
    <col min="6915" max="6915" width="34" style="3" customWidth="1"/>
    <col min="6916" max="7170" width="9.140625" style="3"/>
    <col min="7171" max="7171" width="34" style="3" customWidth="1"/>
    <col min="7172" max="7426" width="9.140625" style="3"/>
    <col min="7427" max="7427" width="34" style="3" customWidth="1"/>
    <col min="7428" max="7682" width="9.140625" style="3"/>
    <col min="7683" max="7683" width="34" style="3" customWidth="1"/>
    <col min="7684" max="7938" width="9.140625" style="3"/>
    <col min="7939" max="7939" width="34" style="3" customWidth="1"/>
    <col min="7940" max="8194" width="9.140625" style="3"/>
    <col min="8195" max="8195" width="34" style="3" customWidth="1"/>
    <col min="8196" max="8450" width="9.140625" style="3"/>
    <col min="8451" max="8451" width="34" style="3" customWidth="1"/>
    <col min="8452" max="8706" width="9.140625" style="3"/>
    <col min="8707" max="8707" width="34" style="3" customWidth="1"/>
    <col min="8708" max="8962" width="9.140625" style="3"/>
    <col min="8963" max="8963" width="34" style="3" customWidth="1"/>
    <col min="8964" max="9218" width="9.140625" style="3"/>
    <col min="9219" max="9219" width="34" style="3" customWidth="1"/>
    <col min="9220" max="9474" width="9.140625" style="3"/>
    <col min="9475" max="9475" width="34" style="3" customWidth="1"/>
    <col min="9476" max="9730" width="9.140625" style="3"/>
    <col min="9731" max="9731" width="34" style="3" customWidth="1"/>
    <col min="9732" max="9986" width="9.140625" style="3"/>
    <col min="9987" max="9987" width="34" style="3" customWidth="1"/>
    <col min="9988" max="10242" width="9.140625" style="3"/>
    <col min="10243" max="10243" width="34" style="3" customWidth="1"/>
    <col min="10244" max="10498" width="9.140625" style="3"/>
    <col min="10499" max="10499" width="34" style="3" customWidth="1"/>
    <col min="10500" max="10754" width="9.140625" style="3"/>
    <col min="10755" max="10755" width="34" style="3" customWidth="1"/>
    <col min="10756" max="11010" width="9.140625" style="3"/>
    <col min="11011" max="11011" width="34" style="3" customWidth="1"/>
    <col min="11012" max="11266" width="9.140625" style="3"/>
    <col min="11267" max="11267" width="34" style="3" customWidth="1"/>
    <col min="11268" max="11522" width="9.140625" style="3"/>
    <col min="11523" max="11523" width="34" style="3" customWidth="1"/>
    <col min="11524" max="11778" width="9.140625" style="3"/>
    <col min="11779" max="11779" width="34" style="3" customWidth="1"/>
    <col min="11780" max="12034" width="9.140625" style="3"/>
    <col min="12035" max="12035" width="34" style="3" customWidth="1"/>
    <col min="12036" max="12290" width="9.140625" style="3"/>
    <col min="12291" max="12291" width="34" style="3" customWidth="1"/>
    <col min="12292" max="12546" width="9.140625" style="3"/>
    <col min="12547" max="12547" width="34" style="3" customWidth="1"/>
    <col min="12548" max="12802" width="9.140625" style="3"/>
    <col min="12803" max="12803" width="34" style="3" customWidth="1"/>
    <col min="12804" max="13058" width="9.140625" style="3"/>
    <col min="13059" max="13059" width="34" style="3" customWidth="1"/>
    <col min="13060" max="13314" width="9.140625" style="3"/>
    <col min="13315" max="13315" width="34" style="3" customWidth="1"/>
    <col min="13316" max="13570" width="9.140625" style="3"/>
    <col min="13571" max="13571" width="34" style="3" customWidth="1"/>
    <col min="13572" max="13826" width="9.140625" style="3"/>
    <col min="13827" max="13827" width="34" style="3" customWidth="1"/>
    <col min="13828" max="14082" width="9.140625" style="3"/>
    <col min="14083" max="14083" width="34" style="3" customWidth="1"/>
    <col min="14084" max="14338" width="9.140625" style="3"/>
    <col min="14339" max="14339" width="34" style="3" customWidth="1"/>
    <col min="14340" max="14594" width="9.140625" style="3"/>
    <col min="14595" max="14595" width="34" style="3" customWidth="1"/>
    <col min="14596" max="14850" width="9.140625" style="3"/>
    <col min="14851" max="14851" width="34" style="3" customWidth="1"/>
    <col min="14852" max="15106" width="9.140625" style="3"/>
    <col min="15107" max="15107" width="34" style="3" customWidth="1"/>
    <col min="15108" max="15362" width="9.140625" style="3"/>
    <col min="15363" max="15363" width="34" style="3" customWidth="1"/>
    <col min="15364" max="15618" width="9.140625" style="3"/>
    <col min="15619" max="15619" width="34" style="3" customWidth="1"/>
    <col min="15620" max="15874" width="9.140625" style="3"/>
    <col min="15875" max="15875" width="34" style="3" customWidth="1"/>
    <col min="15876" max="16130" width="9.140625" style="3"/>
    <col min="16131" max="16131" width="34" style="3" customWidth="1"/>
    <col min="16132" max="16384" width="9.140625" style="3"/>
  </cols>
  <sheetData>
    <row r="1" spans="1:11" ht="15.75">
      <c r="A1" s="2" t="s">
        <v>1400</v>
      </c>
      <c r="B1" s="2"/>
    </row>
    <row r="2" spans="1:11" ht="15.75">
      <c r="A2" s="2" t="s">
        <v>1401</v>
      </c>
      <c r="B2" s="2"/>
    </row>
    <row r="3" spans="1:11" ht="15.75">
      <c r="A3" s="2" t="s">
        <v>1402</v>
      </c>
      <c r="B3" s="2"/>
    </row>
    <row r="4" spans="1:11" ht="15.75">
      <c r="A4" s="2" t="s">
        <v>1403</v>
      </c>
      <c r="B4" s="2"/>
    </row>
    <row r="5" spans="1:11" ht="15.75">
      <c r="A5" s="2" t="s">
        <v>1404</v>
      </c>
      <c r="B5" s="2"/>
    </row>
    <row r="6" spans="1:11" ht="15.75">
      <c r="A6" s="2" t="s">
        <v>1405</v>
      </c>
      <c r="B6" s="4" t="s">
        <v>1406</v>
      </c>
    </row>
    <row r="8" spans="1:11" ht="18.75">
      <c r="A8" s="73" t="s">
        <v>1415</v>
      </c>
      <c r="B8" s="73"/>
      <c r="C8" s="73"/>
      <c r="D8" s="73"/>
      <c r="E8" s="73"/>
      <c r="F8" s="73"/>
      <c r="G8" s="73"/>
      <c r="H8" s="73"/>
      <c r="I8" s="5"/>
      <c r="J8" s="5"/>
      <c r="K8" s="5"/>
    </row>
    <row r="9" spans="1:11">
      <c r="I9" s="6"/>
      <c r="J9" s="6"/>
      <c r="K9" s="6"/>
    </row>
    <row r="10" spans="1:11">
      <c r="A10" s="7"/>
      <c r="B10" s="7"/>
      <c r="C10" s="7"/>
      <c r="D10" s="7"/>
      <c r="E10" s="7"/>
      <c r="F10" s="7"/>
      <c r="G10" s="7"/>
      <c r="H10" s="7"/>
      <c r="I10" s="6"/>
      <c r="J10" s="6"/>
      <c r="K10" s="6"/>
    </row>
    <row r="11" spans="1:11" ht="15.75">
      <c r="A11" s="74" t="s">
        <v>1407</v>
      </c>
      <c r="B11" s="74"/>
      <c r="C11" s="8"/>
      <c r="D11" s="7"/>
      <c r="E11" s="7"/>
      <c r="F11" s="7"/>
      <c r="G11" s="7"/>
      <c r="H11" s="7"/>
      <c r="I11" s="6"/>
      <c r="J11" s="6"/>
      <c r="K11" s="6"/>
    </row>
    <row r="12" spans="1:11">
      <c r="A12" s="9"/>
      <c r="B12" s="9"/>
      <c r="C12" s="10"/>
      <c r="D12" s="7"/>
      <c r="E12" s="7"/>
      <c r="F12" s="7"/>
      <c r="G12" s="7"/>
      <c r="H12" s="7"/>
      <c r="I12" s="6"/>
      <c r="J12" s="6"/>
      <c r="K12" s="6"/>
    </row>
    <row r="13" spans="1:11" ht="15.75">
      <c r="A13" s="74" t="s">
        <v>1408</v>
      </c>
      <c r="B13" s="74"/>
      <c r="C13" s="11"/>
      <c r="D13" s="7"/>
      <c r="E13" s="7"/>
      <c r="F13" s="7"/>
      <c r="G13" s="7"/>
      <c r="H13" s="7"/>
      <c r="I13" s="6"/>
      <c r="J13" s="6"/>
      <c r="K13" s="6"/>
    </row>
    <row r="14" spans="1:11">
      <c r="A14" s="7"/>
      <c r="B14" s="7"/>
      <c r="C14" s="7"/>
      <c r="D14" s="7"/>
      <c r="E14" s="7"/>
      <c r="F14" s="7"/>
      <c r="G14" s="7"/>
      <c r="H14" s="7"/>
      <c r="I14" s="6"/>
      <c r="J14" s="6"/>
      <c r="K14" s="6"/>
    </row>
    <row r="15" spans="1:11">
      <c r="A15" s="75"/>
      <c r="B15" s="75"/>
      <c r="C15" s="7"/>
      <c r="D15" s="7"/>
      <c r="E15" s="7"/>
      <c r="F15" s="7"/>
      <c r="G15" s="7"/>
      <c r="H15" s="7"/>
    </row>
    <row r="16" spans="1:11">
      <c r="A16" s="7"/>
      <c r="B16" s="7"/>
      <c r="C16" s="7"/>
      <c r="D16" s="7"/>
      <c r="E16" s="7"/>
      <c r="F16" s="7"/>
      <c r="G16" s="7"/>
      <c r="H16" s="7"/>
      <c r="I16" s="6"/>
      <c r="J16" s="6"/>
      <c r="K16" s="6"/>
    </row>
    <row r="17" spans="1:11">
      <c r="A17" s="7"/>
      <c r="B17" s="7"/>
      <c r="C17" s="7"/>
      <c r="D17" s="7"/>
      <c r="E17" s="7"/>
      <c r="F17" s="7"/>
      <c r="G17" s="7"/>
      <c r="H17" s="7"/>
      <c r="I17" s="6"/>
      <c r="J17" s="6"/>
      <c r="K17" s="6"/>
    </row>
    <row r="18" spans="1:11" ht="13.5" thickBot="1">
      <c r="A18" s="7"/>
      <c r="B18" s="7"/>
      <c r="C18" s="7"/>
      <c r="D18" s="7"/>
      <c r="E18" s="7"/>
      <c r="F18" s="7"/>
      <c r="G18" s="7"/>
      <c r="H18" s="7"/>
      <c r="I18" s="6"/>
      <c r="J18" s="6"/>
      <c r="K18" s="6"/>
    </row>
    <row r="19" spans="1:11" s="15" customFormat="1" ht="36" customHeight="1">
      <c r="A19" s="76" t="s">
        <v>1409</v>
      </c>
      <c r="B19" s="77"/>
      <c r="C19" s="12">
        <f>SUM(Table13[[Укупан износ понуде без ПДВ ]])</f>
        <v>0</v>
      </c>
      <c r="D19" s="13"/>
      <c r="E19" s="7"/>
      <c r="F19" s="13"/>
      <c r="G19" s="13"/>
      <c r="H19" s="13"/>
      <c r="I19" s="14"/>
      <c r="J19" s="14"/>
      <c r="K19" s="14"/>
    </row>
    <row r="20" spans="1:11" s="15" customFormat="1" ht="53.25" customHeight="1" thickBot="1">
      <c r="A20" s="78" t="s">
        <v>1410</v>
      </c>
      <c r="B20" s="79"/>
      <c r="C20" s="16">
        <f>SUM(Table13[Укупан износ понуде са урачунатим ПДВ])</f>
        <v>0</v>
      </c>
      <c r="D20" s="13"/>
      <c r="E20" s="7"/>
      <c r="F20" s="13"/>
      <c r="G20" s="13"/>
      <c r="H20" s="13"/>
      <c r="I20" s="14"/>
      <c r="J20" s="14"/>
      <c r="K20" s="14"/>
    </row>
    <row r="21" spans="1:11">
      <c r="A21" s="7"/>
      <c r="B21" s="7"/>
      <c r="C21" s="7"/>
      <c r="D21" s="7"/>
      <c r="E21" s="7"/>
      <c r="F21" s="7"/>
      <c r="G21" s="7"/>
      <c r="H21" s="7"/>
      <c r="I21" s="6"/>
      <c r="J21" s="6"/>
      <c r="K21" s="6"/>
    </row>
    <row r="22" spans="1:11">
      <c r="A22" s="7"/>
      <c r="B22" s="7"/>
      <c r="C22" s="7"/>
      <c r="D22" s="7"/>
      <c r="E22" s="7"/>
      <c r="F22" s="7"/>
      <c r="G22" s="7"/>
      <c r="H22" s="7"/>
      <c r="I22" s="6"/>
      <c r="J22" s="6"/>
      <c r="K22" s="6"/>
    </row>
    <row r="23" spans="1:11" ht="18" customHeight="1">
      <c r="A23" s="72" t="s">
        <v>1411</v>
      </c>
      <c r="B23" s="72"/>
      <c r="C23" s="72"/>
      <c r="D23" s="72"/>
      <c r="E23" s="72"/>
      <c r="F23" s="72"/>
      <c r="G23" s="72"/>
      <c r="H23" s="72"/>
      <c r="I23" s="6"/>
      <c r="J23" s="6"/>
      <c r="K23" s="6"/>
    </row>
    <row r="24" spans="1:11" ht="16.5" customHeight="1">
      <c r="A24" s="72"/>
      <c r="B24" s="72"/>
      <c r="C24" s="72"/>
      <c r="D24" s="72"/>
      <c r="E24" s="72"/>
      <c r="F24" s="72"/>
      <c r="G24" s="72"/>
      <c r="H24" s="72"/>
      <c r="I24" s="6"/>
      <c r="J24" s="6"/>
      <c r="K24" s="6"/>
    </row>
    <row r="25" spans="1:11" ht="33.75" customHeight="1">
      <c r="A25" s="72"/>
      <c r="B25" s="72"/>
      <c r="C25" s="72"/>
      <c r="D25" s="72"/>
      <c r="E25" s="72"/>
      <c r="F25" s="72"/>
      <c r="G25" s="72"/>
      <c r="H25" s="72"/>
      <c r="I25" s="6"/>
      <c r="J25" s="6"/>
      <c r="K25" s="6"/>
    </row>
    <row r="28" spans="1:11" ht="15.75">
      <c r="A28" s="17" t="s">
        <v>1412</v>
      </c>
      <c r="B28" s="18"/>
      <c r="C28" s="19" t="s">
        <v>1413</v>
      </c>
      <c r="E28" s="20"/>
      <c r="G28" s="21" t="s">
        <v>1414</v>
      </c>
      <c r="H28" s="21"/>
      <c r="I28" s="21"/>
    </row>
    <row r="29" spans="1:11" ht="15.75">
      <c r="A29" s="17"/>
      <c r="B29" s="22"/>
      <c r="C29" s="20"/>
      <c r="D29" s="20"/>
      <c r="E29" s="20"/>
      <c r="F29" s="19"/>
      <c r="G29" s="23"/>
      <c r="H29" s="21"/>
      <c r="I29" s="21"/>
    </row>
  </sheetData>
  <sheetProtection password="8999" sheet="1" objects="1" scenarios="1"/>
  <dataConsolidate/>
  <mergeCells count="7">
    <mergeCell ref="A23:H25"/>
    <mergeCell ref="A8:H8"/>
    <mergeCell ref="A11:B11"/>
    <mergeCell ref="A13:B13"/>
    <mergeCell ref="A15:B15"/>
    <mergeCell ref="A19:B19"/>
    <mergeCell ref="A20:B20"/>
  </mergeCells>
  <dataValidations count="2">
    <dataValidation type="whole" allowBlank="1" showInputMessage="1" showErrorMessage="1" promptTitle="Unesite PIB" prompt="Unesite PIB ponuđača 9 cifara"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0</formula1>
      <formula2>999999999</formula2>
    </dataValidation>
    <dataValidation type="textLength" allowBlank="1" showInputMessage="1" showErrorMessage="1" promptTitle="Unesite naziv ponuđača" prompt="Unesite naziv ponuđača min 3 slova, maximalno 40"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3</formula1>
      <formula2>40</formula2>
    </dataValidation>
  </dataValidations>
  <hyperlinks>
    <hyperlink ref="B6" r:id="rId1"/>
  </hyperlinks>
  <pageMargins left="0.25" right="0.25"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dimension ref="A1:T569"/>
  <sheetViews>
    <sheetView tabSelected="1" workbookViewId="0">
      <pane ySplit="1" topLeftCell="A2" activePane="bottomLeft" state="frozen"/>
      <selection pane="bottomLeft" activeCell="S2" sqref="S2"/>
    </sheetView>
  </sheetViews>
  <sheetFormatPr defaultRowHeight="15"/>
  <cols>
    <col min="1" max="1" width="5.5703125" customWidth="1"/>
    <col min="2" max="2" width="7" customWidth="1"/>
    <col min="3" max="3" width="15.85546875" style="70" customWidth="1"/>
    <col min="4" max="4" width="6.85546875" style="71" customWidth="1"/>
    <col min="5" max="6" width="6.85546875" hidden="1" customWidth="1"/>
    <col min="7" max="7" width="6.140625" style="24" customWidth="1"/>
    <col min="8" max="8" width="11.140625" hidden="1" customWidth="1"/>
    <col min="9" max="9" width="8" hidden="1" customWidth="1"/>
    <col min="10" max="10" width="7.5703125" customWidth="1"/>
    <col min="11" max="11" width="6.85546875" style="1" customWidth="1"/>
    <col min="12" max="12" width="11.5703125" customWidth="1"/>
    <col min="13" max="13" width="7.42578125" customWidth="1"/>
    <col min="14" max="14" width="11.5703125" customWidth="1"/>
    <col min="15" max="19" width="6.85546875" style="1" customWidth="1"/>
    <col min="20" max="20" width="7.7109375" customWidth="1"/>
  </cols>
  <sheetData>
    <row r="1" spans="1:20" ht="146.25">
      <c r="A1" s="25" t="s">
        <v>0</v>
      </c>
      <c r="B1" s="26" t="s">
        <v>1</v>
      </c>
      <c r="C1" s="64" t="s">
        <v>2</v>
      </c>
      <c r="D1" s="64" t="s">
        <v>3</v>
      </c>
      <c r="E1" s="26" t="s">
        <v>4</v>
      </c>
      <c r="F1" s="26" t="s">
        <v>5</v>
      </c>
      <c r="G1" s="27" t="s">
        <v>6</v>
      </c>
      <c r="H1" s="28" t="s">
        <v>7</v>
      </c>
      <c r="I1" s="29" t="s">
        <v>8</v>
      </c>
      <c r="J1" s="30" t="s">
        <v>9</v>
      </c>
      <c r="K1" s="31" t="s">
        <v>10</v>
      </c>
      <c r="L1" s="32" t="s">
        <v>11</v>
      </c>
      <c r="M1" s="32" t="s">
        <v>12</v>
      </c>
      <c r="N1" s="32" t="s">
        <v>13</v>
      </c>
      <c r="O1" s="33" t="s">
        <v>14</v>
      </c>
      <c r="P1" s="33" t="s">
        <v>15</v>
      </c>
      <c r="Q1" s="33" t="s">
        <v>16</v>
      </c>
      <c r="R1" s="33" t="s">
        <v>17</v>
      </c>
      <c r="S1" s="31" t="s">
        <v>18</v>
      </c>
      <c r="T1" s="34" t="s">
        <v>19</v>
      </c>
    </row>
    <row r="2" spans="1:20">
      <c r="A2" s="35">
        <v>1</v>
      </c>
      <c r="B2" s="36" t="s">
        <v>20</v>
      </c>
      <c r="C2" s="65" t="s">
        <v>21</v>
      </c>
      <c r="D2" s="66" t="s">
        <v>22</v>
      </c>
      <c r="E2" s="36"/>
      <c r="F2" s="36"/>
      <c r="G2" s="37">
        <v>100</v>
      </c>
      <c r="H2" s="38">
        <v>1116.5999999999999</v>
      </c>
      <c r="I2" s="39">
        <f t="shared" ref="I2:I65" si="0">H2*G2</f>
        <v>111659.99999999999</v>
      </c>
      <c r="J2" s="40">
        <f>'Ponuda zbir'!C11</f>
        <v>0</v>
      </c>
      <c r="K2" s="41"/>
      <c r="L2" s="42">
        <f>Table13[[#This Row],[Količina]]*Table13[[#This Row],[Појединачна цена без   ПДВ-а ]]</f>
        <v>0</v>
      </c>
      <c r="M2" s="42">
        <f>Table13[[#This Row],[Укупан износ понуде без ПДВ ]]*0.08</f>
        <v>0</v>
      </c>
      <c r="N2" s="42">
        <f>Table13[[#This Row],[Укупан износ понуде без ПДВ ]]+Table13[[#This Row],[Износ ПДВ]]</f>
        <v>0</v>
      </c>
      <c r="O2" s="43"/>
      <c r="P2" s="43"/>
      <c r="Q2" s="43"/>
      <c r="R2" s="43"/>
      <c r="S2" s="41"/>
      <c r="T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 spans="1:20">
      <c r="A3" s="35">
        <v>2</v>
      </c>
      <c r="B3" s="36" t="s">
        <v>23</v>
      </c>
      <c r="C3" s="65" t="s">
        <v>24</v>
      </c>
      <c r="D3" s="66" t="s">
        <v>22</v>
      </c>
      <c r="E3" s="36"/>
      <c r="F3" s="36"/>
      <c r="G3" s="37">
        <v>15</v>
      </c>
      <c r="H3" s="38">
        <v>901.9</v>
      </c>
      <c r="I3" s="39">
        <f t="shared" si="0"/>
        <v>13528.5</v>
      </c>
      <c r="J3" s="40">
        <f>$J$2</f>
        <v>0</v>
      </c>
      <c r="K3" s="41"/>
      <c r="L3" s="42">
        <f>Table13[[#This Row],[Količina]]*Table13[[#This Row],[Појединачна цена без   ПДВ-а ]]</f>
        <v>0</v>
      </c>
      <c r="M3" s="42">
        <f>Table13[[#This Row],[Укупан износ понуде без ПДВ ]]*0.08</f>
        <v>0</v>
      </c>
      <c r="N3" s="42">
        <f>Table13[[#This Row],[Укупан износ понуде без ПДВ ]]+Table13[[#This Row],[Износ ПДВ]]</f>
        <v>0</v>
      </c>
      <c r="O3" s="43"/>
      <c r="P3" s="43"/>
      <c r="Q3" s="43"/>
      <c r="R3" s="43"/>
      <c r="S3" s="41"/>
      <c r="T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 spans="1:20" ht="22.5">
      <c r="A4" s="35">
        <v>3</v>
      </c>
      <c r="B4" s="36" t="s">
        <v>25</v>
      </c>
      <c r="C4" s="65" t="s">
        <v>26</v>
      </c>
      <c r="D4" s="66" t="s">
        <v>27</v>
      </c>
      <c r="E4" s="36"/>
      <c r="F4" s="36"/>
      <c r="G4" s="37">
        <v>10</v>
      </c>
      <c r="H4" s="38">
        <v>266.5</v>
      </c>
      <c r="I4" s="39">
        <f t="shared" si="0"/>
        <v>2665</v>
      </c>
      <c r="J4" s="40">
        <f>$J$2</f>
        <v>0</v>
      </c>
      <c r="K4" s="41"/>
      <c r="L4" s="42">
        <f>Table13[[#This Row],[Količina]]*Table13[[#This Row],[Појединачна цена без   ПДВ-а ]]</f>
        <v>0</v>
      </c>
      <c r="M4" s="42">
        <f>Table13[[#This Row],[Укупан износ понуде без ПДВ ]]*0.08</f>
        <v>0</v>
      </c>
      <c r="N4" s="42">
        <f>Table13[[#This Row],[Укупан износ понуде без ПДВ ]]+Table13[[#This Row],[Износ ПДВ]]</f>
        <v>0</v>
      </c>
      <c r="O4" s="43"/>
      <c r="P4" s="43"/>
      <c r="Q4" s="43"/>
      <c r="R4" s="43"/>
      <c r="S4" s="41"/>
      <c r="T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 spans="1:20" ht="22.5">
      <c r="A5" s="35">
        <v>4</v>
      </c>
      <c r="B5" s="36" t="s">
        <v>28</v>
      </c>
      <c r="C5" s="65" t="s">
        <v>29</v>
      </c>
      <c r="D5" s="66" t="s">
        <v>30</v>
      </c>
      <c r="E5" s="36"/>
      <c r="F5" s="36"/>
      <c r="G5" s="37">
        <v>20</v>
      </c>
      <c r="H5" s="38">
        <v>672.5</v>
      </c>
      <c r="I5" s="39">
        <f t="shared" si="0"/>
        <v>13450</v>
      </c>
      <c r="J5" s="40">
        <f t="shared" ref="J5:J68" si="1">$J$2</f>
        <v>0</v>
      </c>
      <c r="K5" s="41"/>
      <c r="L5" s="42">
        <f>Table13[[#This Row],[Količina]]*Table13[[#This Row],[Појединачна цена без   ПДВ-а ]]</f>
        <v>0</v>
      </c>
      <c r="M5" s="42">
        <f>Table13[[#This Row],[Укупан износ понуде без ПДВ ]]*0.08</f>
        <v>0</v>
      </c>
      <c r="N5" s="42">
        <f>Table13[[#This Row],[Укупан износ понуде без ПДВ ]]+Table13[[#This Row],[Износ ПДВ]]</f>
        <v>0</v>
      </c>
      <c r="O5" s="43"/>
      <c r="P5" s="43"/>
      <c r="Q5" s="43"/>
      <c r="R5" s="43"/>
      <c r="S5" s="41"/>
      <c r="T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 spans="1:20" ht="22.5">
      <c r="A6" s="35">
        <v>5</v>
      </c>
      <c r="B6" s="36" t="s">
        <v>31</v>
      </c>
      <c r="C6" s="65" t="s">
        <v>32</v>
      </c>
      <c r="D6" s="66" t="s">
        <v>33</v>
      </c>
      <c r="E6" s="36"/>
      <c r="F6" s="36"/>
      <c r="G6" s="37">
        <v>230</v>
      </c>
      <c r="H6" s="38">
        <v>357.5</v>
      </c>
      <c r="I6" s="39">
        <f t="shared" si="0"/>
        <v>82225</v>
      </c>
      <c r="J6" s="40">
        <f t="shared" si="1"/>
        <v>0</v>
      </c>
      <c r="K6" s="41"/>
      <c r="L6" s="42">
        <f>Table13[[#This Row],[Količina]]*Table13[[#This Row],[Појединачна цена без   ПДВ-а ]]</f>
        <v>0</v>
      </c>
      <c r="M6" s="42">
        <f>Table13[[#This Row],[Укупан износ понуде без ПДВ ]]*0.08</f>
        <v>0</v>
      </c>
      <c r="N6" s="42">
        <f>Table13[[#This Row],[Укупан износ понуде без ПДВ ]]+Table13[[#This Row],[Износ ПДВ]]</f>
        <v>0</v>
      </c>
      <c r="O6" s="43"/>
      <c r="P6" s="43"/>
      <c r="Q6" s="43"/>
      <c r="R6" s="43"/>
      <c r="S6" s="41"/>
      <c r="T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 spans="1:20" ht="22.5">
      <c r="A7" s="35">
        <v>6</v>
      </c>
      <c r="B7" s="36" t="s">
        <v>34</v>
      </c>
      <c r="C7" s="65" t="s">
        <v>35</v>
      </c>
      <c r="D7" s="66" t="s">
        <v>36</v>
      </c>
      <c r="E7" s="36"/>
      <c r="F7" s="36"/>
      <c r="G7" s="37">
        <v>150</v>
      </c>
      <c r="H7" s="38">
        <v>2183.8000000000002</v>
      </c>
      <c r="I7" s="39">
        <f t="shared" si="0"/>
        <v>327570</v>
      </c>
      <c r="J7" s="40">
        <f t="shared" si="1"/>
        <v>0</v>
      </c>
      <c r="K7" s="41"/>
      <c r="L7" s="42">
        <f>Table13[[#This Row],[Količina]]*Table13[[#This Row],[Појединачна цена без   ПДВ-а ]]</f>
        <v>0</v>
      </c>
      <c r="M7" s="42">
        <f>Table13[[#This Row],[Укупан износ понуде без ПДВ ]]*0.08</f>
        <v>0</v>
      </c>
      <c r="N7" s="42">
        <f>Table13[[#This Row],[Укупан износ понуде без ПДВ ]]+Table13[[#This Row],[Износ ПДВ]]</f>
        <v>0</v>
      </c>
      <c r="O7" s="43"/>
      <c r="P7" s="43"/>
      <c r="Q7" s="43"/>
      <c r="R7" s="43"/>
      <c r="S7" s="41"/>
      <c r="T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 spans="1:20" ht="22.5">
      <c r="A8" s="35">
        <v>7</v>
      </c>
      <c r="B8" s="36" t="s">
        <v>37</v>
      </c>
      <c r="C8" s="65" t="s">
        <v>38</v>
      </c>
      <c r="D8" s="66" t="s">
        <v>39</v>
      </c>
      <c r="E8" s="36"/>
      <c r="F8" s="36"/>
      <c r="G8" s="37">
        <v>5</v>
      </c>
      <c r="H8" s="38">
        <v>268.3</v>
      </c>
      <c r="I8" s="39">
        <f t="shared" si="0"/>
        <v>1341.5</v>
      </c>
      <c r="J8" s="40">
        <f t="shared" si="1"/>
        <v>0</v>
      </c>
      <c r="K8" s="41"/>
      <c r="L8" s="42">
        <f>Table13[[#This Row],[Količina]]*Table13[[#This Row],[Појединачна цена без   ПДВ-а ]]</f>
        <v>0</v>
      </c>
      <c r="M8" s="42">
        <f>Table13[[#This Row],[Укупан износ понуде без ПДВ ]]*0.08</f>
        <v>0</v>
      </c>
      <c r="N8" s="42">
        <f>Table13[[#This Row],[Укупан износ понуде без ПДВ ]]+Table13[[#This Row],[Износ ПДВ]]</f>
        <v>0</v>
      </c>
      <c r="O8" s="43"/>
      <c r="P8" s="43"/>
      <c r="Q8" s="43"/>
      <c r="R8" s="43"/>
      <c r="S8" s="41"/>
      <c r="T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 spans="1:20" ht="22.5">
      <c r="A9" s="35">
        <v>8</v>
      </c>
      <c r="B9" s="36" t="s">
        <v>40</v>
      </c>
      <c r="C9" s="65" t="s">
        <v>41</v>
      </c>
      <c r="D9" s="66" t="s">
        <v>39</v>
      </c>
      <c r="E9" s="36"/>
      <c r="F9" s="36"/>
      <c r="G9" s="37">
        <v>5</v>
      </c>
      <c r="H9" s="38">
        <v>268.3</v>
      </c>
      <c r="I9" s="39">
        <f t="shared" si="0"/>
        <v>1341.5</v>
      </c>
      <c r="J9" s="40">
        <f t="shared" si="1"/>
        <v>0</v>
      </c>
      <c r="K9" s="41"/>
      <c r="L9" s="42">
        <f>Table13[[#This Row],[Količina]]*Table13[[#This Row],[Појединачна цена без   ПДВ-а ]]</f>
        <v>0</v>
      </c>
      <c r="M9" s="42">
        <f>Table13[[#This Row],[Укупан износ понуде без ПДВ ]]*0.08</f>
        <v>0</v>
      </c>
      <c r="N9" s="42">
        <f>Table13[[#This Row],[Укупан износ понуде без ПДВ ]]+Table13[[#This Row],[Износ ПДВ]]</f>
        <v>0</v>
      </c>
      <c r="O9" s="43"/>
      <c r="P9" s="43"/>
      <c r="Q9" s="43"/>
      <c r="R9" s="43"/>
      <c r="S9" s="41"/>
      <c r="T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 spans="1:20" ht="22.5">
      <c r="A10" s="35">
        <v>9</v>
      </c>
      <c r="B10" s="36" t="s">
        <v>42</v>
      </c>
      <c r="C10" s="65" t="s">
        <v>43</v>
      </c>
      <c r="D10" s="66" t="s">
        <v>44</v>
      </c>
      <c r="E10" s="36"/>
      <c r="F10" s="36"/>
      <c r="G10" s="37">
        <v>5</v>
      </c>
      <c r="H10" s="38">
        <v>1287.5999999999999</v>
      </c>
      <c r="I10" s="39">
        <f t="shared" si="0"/>
        <v>6438</v>
      </c>
      <c r="J10" s="40">
        <f t="shared" si="1"/>
        <v>0</v>
      </c>
      <c r="K10" s="41"/>
      <c r="L10" s="42">
        <f>Table13[[#This Row],[Količina]]*Table13[[#This Row],[Појединачна цена без   ПДВ-а ]]</f>
        <v>0</v>
      </c>
      <c r="M10" s="42">
        <f>Table13[[#This Row],[Укупан износ понуде без ПДВ ]]*0.08</f>
        <v>0</v>
      </c>
      <c r="N10" s="42">
        <f>Table13[[#This Row],[Укупан износ понуде без ПДВ ]]+Table13[[#This Row],[Износ ПДВ]]</f>
        <v>0</v>
      </c>
      <c r="O10" s="43"/>
      <c r="P10" s="43"/>
      <c r="Q10" s="43"/>
      <c r="R10" s="43"/>
      <c r="S10" s="41"/>
      <c r="T1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 spans="1:20" ht="22.5">
      <c r="A11" s="35">
        <v>10</v>
      </c>
      <c r="B11" s="36" t="s">
        <v>45</v>
      </c>
      <c r="C11" s="65" t="s">
        <v>46</v>
      </c>
      <c r="D11" s="66" t="s">
        <v>44</v>
      </c>
      <c r="E11" s="36"/>
      <c r="F11" s="36"/>
      <c r="G11" s="37">
        <v>100</v>
      </c>
      <c r="H11" s="38">
        <v>643.79999999999995</v>
      </c>
      <c r="I11" s="39">
        <f t="shared" si="0"/>
        <v>64379.999999999993</v>
      </c>
      <c r="J11" s="40">
        <f t="shared" si="1"/>
        <v>0</v>
      </c>
      <c r="K11" s="41"/>
      <c r="L11" s="42">
        <f>Table13[[#This Row],[Količina]]*Table13[[#This Row],[Појединачна цена без   ПДВ-а ]]</f>
        <v>0</v>
      </c>
      <c r="M11" s="42">
        <f>Table13[[#This Row],[Укупан износ понуде без ПДВ ]]*0.08</f>
        <v>0</v>
      </c>
      <c r="N11" s="42">
        <f>Table13[[#This Row],[Укупан износ понуде без ПДВ ]]+Table13[[#This Row],[Износ ПДВ]]</f>
        <v>0</v>
      </c>
      <c r="O11" s="43"/>
      <c r="P11" s="43"/>
      <c r="Q11" s="43"/>
      <c r="R11" s="43"/>
      <c r="S11" s="41"/>
      <c r="T1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 spans="1:20" ht="22.5">
      <c r="A12" s="35">
        <v>11</v>
      </c>
      <c r="B12" s="44" t="s">
        <v>47</v>
      </c>
      <c r="C12" s="67" t="s">
        <v>48</v>
      </c>
      <c r="D12" s="68" t="s">
        <v>49</v>
      </c>
      <c r="E12" s="44"/>
      <c r="F12" s="44"/>
      <c r="G12" s="37">
        <v>800</v>
      </c>
      <c r="H12" s="46">
        <v>325.60000000000002</v>
      </c>
      <c r="I12" s="39">
        <f t="shared" si="0"/>
        <v>260480.00000000003</v>
      </c>
      <c r="J12" s="40">
        <f t="shared" si="1"/>
        <v>0</v>
      </c>
      <c r="K12" s="41"/>
      <c r="L12" s="42">
        <f>Table13[[#This Row],[Količina]]*Table13[[#This Row],[Појединачна цена без   ПДВ-а ]]</f>
        <v>0</v>
      </c>
      <c r="M12" s="42">
        <f>Table13[[#This Row],[Укупан износ понуде без ПДВ ]]*0.08</f>
        <v>0</v>
      </c>
      <c r="N12" s="42">
        <f>Table13[[#This Row],[Укупан износ понуде без ПДВ ]]+Table13[[#This Row],[Износ ПДВ]]</f>
        <v>0</v>
      </c>
      <c r="O12" s="43"/>
      <c r="P12" s="43"/>
      <c r="Q12" s="43"/>
      <c r="R12" s="43"/>
      <c r="S12" s="41"/>
      <c r="T1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 spans="1:20" ht="22.5">
      <c r="A13" s="35">
        <v>12</v>
      </c>
      <c r="B13" s="44" t="s">
        <v>50</v>
      </c>
      <c r="C13" s="67" t="s">
        <v>51</v>
      </c>
      <c r="D13" s="68" t="s">
        <v>49</v>
      </c>
      <c r="E13" s="44"/>
      <c r="F13" s="44"/>
      <c r="G13" s="37">
        <v>800</v>
      </c>
      <c r="H13" s="46">
        <v>253.5</v>
      </c>
      <c r="I13" s="39">
        <f t="shared" si="0"/>
        <v>202800</v>
      </c>
      <c r="J13" s="40">
        <f t="shared" si="1"/>
        <v>0</v>
      </c>
      <c r="K13" s="41"/>
      <c r="L13" s="42">
        <f>Table13[[#This Row],[Količina]]*Table13[[#This Row],[Појединачна цена без   ПДВ-а ]]</f>
        <v>0</v>
      </c>
      <c r="M13" s="42">
        <f>Table13[[#This Row],[Укупан износ понуде без ПДВ ]]*0.08</f>
        <v>0</v>
      </c>
      <c r="N13" s="42">
        <f>Table13[[#This Row],[Укупан износ понуде без ПДВ ]]+Table13[[#This Row],[Износ ПДВ]]</f>
        <v>0</v>
      </c>
      <c r="O13" s="43"/>
      <c r="P13" s="43"/>
      <c r="Q13" s="43"/>
      <c r="R13" s="43"/>
      <c r="S13" s="41"/>
      <c r="T1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 spans="1:20" ht="22.5">
      <c r="A14" s="35">
        <v>13</v>
      </c>
      <c r="B14" s="36" t="s">
        <v>52</v>
      </c>
      <c r="C14" s="65" t="s">
        <v>53</v>
      </c>
      <c r="D14" s="66" t="s">
        <v>54</v>
      </c>
      <c r="E14" s="36"/>
      <c r="F14" s="36"/>
      <c r="G14" s="37">
        <v>130</v>
      </c>
      <c r="H14" s="38">
        <v>107.7</v>
      </c>
      <c r="I14" s="39">
        <f t="shared" si="0"/>
        <v>14001</v>
      </c>
      <c r="J14" s="40">
        <f t="shared" si="1"/>
        <v>0</v>
      </c>
      <c r="K14" s="41"/>
      <c r="L14" s="42">
        <f>Table13[[#This Row],[Količina]]*Table13[[#This Row],[Појединачна цена без   ПДВ-а ]]</f>
        <v>0</v>
      </c>
      <c r="M14" s="42">
        <f>Table13[[#This Row],[Укупан износ понуде без ПДВ ]]*0.08</f>
        <v>0</v>
      </c>
      <c r="N14" s="42">
        <f>Table13[[#This Row],[Укупан износ понуде без ПДВ ]]+Table13[[#This Row],[Износ ПДВ]]</f>
        <v>0</v>
      </c>
      <c r="O14" s="43"/>
      <c r="P14" s="43"/>
      <c r="Q14" s="43"/>
      <c r="R14" s="43"/>
      <c r="S14" s="41"/>
      <c r="T1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 spans="1:20" ht="22.5">
      <c r="A15" s="35">
        <v>14</v>
      </c>
      <c r="B15" s="36" t="s">
        <v>55</v>
      </c>
      <c r="C15" s="65" t="s">
        <v>56</v>
      </c>
      <c r="D15" s="66" t="s">
        <v>57</v>
      </c>
      <c r="E15" s="36"/>
      <c r="F15" s="36"/>
      <c r="G15" s="37">
        <v>5</v>
      </c>
      <c r="H15" s="38">
        <v>949.9</v>
      </c>
      <c r="I15" s="39">
        <f t="shared" si="0"/>
        <v>4749.5</v>
      </c>
      <c r="J15" s="40">
        <f t="shared" si="1"/>
        <v>0</v>
      </c>
      <c r="K15" s="41"/>
      <c r="L15" s="42">
        <f>Table13[[#This Row],[Količina]]*Table13[[#This Row],[Појединачна цена без   ПДВ-а ]]</f>
        <v>0</v>
      </c>
      <c r="M15" s="42">
        <f>Table13[[#This Row],[Укупан износ понуде без ПДВ ]]*0.08</f>
        <v>0</v>
      </c>
      <c r="N15" s="42">
        <f>Table13[[#This Row],[Укупан износ понуде без ПДВ ]]+Table13[[#This Row],[Износ ПДВ]]</f>
        <v>0</v>
      </c>
      <c r="O15" s="43"/>
      <c r="P15" s="43"/>
      <c r="Q15" s="43"/>
      <c r="R15" s="43"/>
      <c r="S15" s="41"/>
      <c r="T1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 spans="1:20" ht="22.5">
      <c r="A16" s="35">
        <v>15</v>
      </c>
      <c r="B16" s="36" t="s">
        <v>58</v>
      </c>
      <c r="C16" s="65" t="s">
        <v>59</v>
      </c>
      <c r="D16" s="66" t="s">
        <v>57</v>
      </c>
      <c r="E16" s="36"/>
      <c r="F16" s="36"/>
      <c r="G16" s="37">
        <v>20</v>
      </c>
      <c r="H16" s="38">
        <v>518.20000000000005</v>
      </c>
      <c r="I16" s="39">
        <f t="shared" si="0"/>
        <v>10364</v>
      </c>
      <c r="J16" s="40">
        <f t="shared" si="1"/>
        <v>0</v>
      </c>
      <c r="K16" s="41"/>
      <c r="L16" s="42">
        <f>Table13[[#This Row],[Količina]]*Table13[[#This Row],[Појединачна цена без   ПДВ-а ]]</f>
        <v>0</v>
      </c>
      <c r="M16" s="42">
        <f>Table13[[#This Row],[Укупан износ понуде без ПДВ ]]*0.08</f>
        <v>0</v>
      </c>
      <c r="N16" s="42">
        <f>Table13[[#This Row],[Укупан износ понуде без ПДВ ]]+Table13[[#This Row],[Износ ПДВ]]</f>
        <v>0</v>
      </c>
      <c r="O16" s="43"/>
      <c r="P16" s="43"/>
      <c r="Q16" s="43"/>
      <c r="R16" s="43"/>
      <c r="S16" s="41"/>
      <c r="T1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 spans="1:20" ht="22.5">
      <c r="A17" s="35">
        <v>16</v>
      </c>
      <c r="B17" s="36" t="s">
        <v>60</v>
      </c>
      <c r="C17" s="65" t="s">
        <v>61</v>
      </c>
      <c r="D17" s="66" t="s">
        <v>62</v>
      </c>
      <c r="E17" s="36"/>
      <c r="F17" s="36"/>
      <c r="G17" s="37">
        <v>40</v>
      </c>
      <c r="H17" s="38">
        <v>505.9</v>
      </c>
      <c r="I17" s="39">
        <f t="shared" si="0"/>
        <v>20236</v>
      </c>
      <c r="J17" s="40">
        <f t="shared" si="1"/>
        <v>0</v>
      </c>
      <c r="K17" s="41"/>
      <c r="L17" s="42">
        <f>Table13[[#This Row],[Količina]]*Table13[[#This Row],[Појединачна цена без   ПДВ-а ]]</f>
        <v>0</v>
      </c>
      <c r="M17" s="42">
        <f>Table13[[#This Row],[Укупан износ понуде без ПДВ ]]*0.08</f>
        <v>0</v>
      </c>
      <c r="N17" s="42">
        <f>Table13[[#This Row],[Укупан износ понуде без ПДВ ]]+Table13[[#This Row],[Износ ПДВ]]</f>
        <v>0</v>
      </c>
      <c r="O17" s="43"/>
      <c r="P17" s="43"/>
      <c r="Q17" s="43"/>
      <c r="R17" s="43"/>
      <c r="S17" s="41"/>
      <c r="T1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 spans="1:20" ht="22.5">
      <c r="A18" s="35">
        <v>17</v>
      </c>
      <c r="B18" s="36" t="s">
        <v>63</v>
      </c>
      <c r="C18" s="65" t="s">
        <v>64</v>
      </c>
      <c r="D18" s="66" t="s">
        <v>65</v>
      </c>
      <c r="E18" s="36"/>
      <c r="F18" s="36"/>
      <c r="G18" s="37">
        <v>20</v>
      </c>
      <c r="H18" s="38">
        <v>169.9</v>
      </c>
      <c r="I18" s="39">
        <f t="shared" si="0"/>
        <v>3398</v>
      </c>
      <c r="J18" s="40">
        <f t="shared" si="1"/>
        <v>0</v>
      </c>
      <c r="K18" s="41"/>
      <c r="L18" s="42">
        <f>Table13[[#This Row],[Količina]]*Table13[[#This Row],[Појединачна цена без   ПДВ-а ]]</f>
        <v>0</v>
      </c>
      <c r="M18" s="42">
        <f>Table13[[#This Row],[Укупан износ понуде без ПДВ ]]*0.08</f>
        <v>0</v>
      </c>
      <c r="N18" s="42">
        <f>Table13[[#This Row],[Укупан износ понуде без ПДВ ]]+Table13[[#This Row],[Износ ПДВ]]</f>
        <v>0</v>
      </c>
      <c r="O18" s="43"/>
      <c r="P18" s="43"/>
      <c r="Q18" s="43"/>
      <c r="R18" s="43"/>
      <c r="S18" s="41"/>
      <c r="T1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 spans="1:20" ht="22.5">
      <c r="A19" s="35">
        <v>18</v>
      </c>
      <c r="B19" s="36" t="s">
        <v>66</v>
      </c>
      <c r="C19" s="65" t="s">
        <v>67</v>
      </c>
      <c r="D19" s="66" t="s">
        <v>65</v>
      </c>
      <c r="E19" s="36"/>
      <c r="F19" s="36"/>
      <c r="G19" s="37">
        <v>250</v>
      </c>
      <c r="H19" s="38">
        <v>288.10000000000002</v>
      </c>
      <c r="I19" s="39">
        <f t="shared" si="0"/>
        <v>72025</v>
      </c>
      <c r="J19" s="40">
        <f t="shared" si="1"/>
        <v>0</v>
      </c>
      <c r="K19" s="41"/>
      <c r="L19" s="42">
        <f>Table13[[#This Row],[Količina]]*Table13[[#This Row],[Појединачна цена без   ПДВ-а ]]</f>
        <v>0</v>
      </c>
      <c r="M19" s="42">
        <f>Table13[[#This Row],[Укупан износ понуде без ПДВ ]]*0.08</f>
        <v>0</v>
      </c>
      <c r="N19" s="42">
        <f>Table13[[#This Row],[Укупан износ понуде без ПДВ ]]+Table13[[#This Row],[Износ ПДВ]]</f>
        <v>0</v>
      </c>
      <c r="O19" s="43"/>
      <c r="P19" s="43"/>
      <c r="Q19" s="43"/>
      <c r="R19" s="43"/>
      <c r="S19" s="41"/>
      <c r="T1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 spans="1:20" ht="22.5">
      <c r="A20" s="35">
        <v>19</v>
      </c>
      <c r="B20" s="36" t="s">
        <v>68</v>
      </c>
      <c r="C20" s="65" t="s">
        <v>69</v>
      </c>
      <c r="D20" s="66" t="s">
        <v>70</v>
      </c>
      <c r="E20" s="36"/>
      <c r="F20" s="36"/>
      <c r="G20" s="37">
        <v>60</v>
      </c>
      <c r="H20" s="38">
        <v>603.70000000000005</v>
      </c>
      <c r="I20" s="39">
        <f t="shared" si="0"/>
        <v>36222</v>
      </c>
      <c r="J20" s="40">
        <f t="shared" si="1"/>
        <v>0</v>
      </c>
      <c r="K20" s="41"/>
      <c r="L20" s="42">
        <f>Table13[[#This Row],[Količina]]*Table13[[#This Row],[Појединачна цена без   ПДВ-а ]]</f>
        <v>0</v>
      </c>
      <c r="M20" s="42">
        <f>Table13[[#This Row],[Укупан износ понуде без ПДВ ]]*0.08</f>
        <v>0</v>
      </c>
      <c r="N20" s="42">
        <f>Table13[[#This Row],[Укупан износ понуде без ПДВ ]]+Table13[[#This Row],[Износ ПДВ]]</f>
        <v>0</v>
      </c>
      <c r="O20" s="43"/>
      <c r="P20" s="43"/>
      <c r="Q20" s="43"/>
      <c r="R20" s="43"/>
      <c r="S20" s="41"/>
      <c r="T2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 spans="1:20" ht="33.75">
      <c r="A21" s="35">
        <v>20</v>
      </c>
      <c r="B21" s="36" t="s">
        <v>71</v>
      </c>
      <c r="C21" s="65" t="s">
        <v>72</v>
      </c>
      <c r="D21" s="66" t="s">
        <v>73</v>
      </c>
      <c r="E21" s="36"/>
      <c r="F21" s="36"/>
      <c r="G21" s="37">
        <v>70</v>
      </c>
      <c r="H21" s="38">
        <v>1741.6</v>
      </c>
      <c r="I21" s="39">
        <f t="shared" si="0"/>
        <v>121912</v>
      </c>
      <c r="J21" s="40">
        <f t="shared" si="1"/>
        <v>0</v>
      </c>
      <c r="K21" s="41"/>
      <c r="L21" s="42">
        <f>Table13[[#This Row],[Količina]]*Table13[[#This Row],[Појединачна цена без   ПДВ-а ]]</f>
        <v>0</v>
      </c>
      <c r="M21" s="42">
        <f>Table13[[#This Row],[Укупан износ понуде без ПДВ ]]*0.08</f>
        <v>0</v>
      </c>
      <c r="N21" s="42">
        <f>Table13[[#This Row],[Укупан износ понуде без ПДВ ]]+Table13[[#This Row],[Износ ПДВ]]</f>
        <v>0</v>
      </c>
      <c r="O21" s="43"/>
      <c r="P21" s="43"/>
      <c r="Q21" s="43"/>
      <c r="R21" s="43"/>
      <c r="S21" s="41"/>
      <c r="T2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 spans="1:20" ht="33.75">
      <c r="A22" s="35">
        <v>21</v>
      </c>
      <c r="B22" s="36" t="s">
        <v>74</v>
      </c>
      <c r="C22" s="65" t="s">
        <v>75</v>
      </c>
      <c r="D22" s="66" t="s">
        <v>73</v>
      </c>
      <c r="E22" s="36"/>
      <c r="F22" s="36"/>
      <c r="G22" s="37">
        <v>20</v>
      </c>
      <c r="H22" s="38">
        <v>3088.1</v>
      </c>
      <c r="I22" s="39">
        <f t="shared" si="0"/>
        <v>61762</v>
      </c>
      <c r="J22" s="40">
        <f t="shared" si="1"/>
        <v>0</v>
      </c>
      <c r="K22" s="41"/>
      <c r="L22" s="42">
        <f>Table13[[#This Row],[Količina]]*Table13[[#This Row],[Појединачна цена без   ПДВ-а ]]</f>
        <v>0</v>
      </c>
      <c r="M22" s="42">
        <f>Table13[[#This Row],[Укупан износ понуде без ПДВ ]]*0.08</f>
        <v>0</v>
      </c>
      <c r="N22" s="42">
        <f>Table13[[#This Row],[Укупан износ понуде без ПДВ ]]+Table13[[#This Row],[Износ ПДВ]]</f>
        <v>0</v>
      </c>
      <c r="O22" s="43"/>
      <c r="P22" s="43"/>
      <c r="Q22" s="43"/>
      <c r="R22" s="43"/>
      <c r="S22" s="41"/>
      <c r="T2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 spans="1:20" ht="22.5">
      <c r="A23" s="35">
        <v>22</v>
      </c>
      <c r="B23" s="36" t="s">
        <v>76</v>
      </c>
      <c r="C23" s="65" t="s">
        <v>77</v>
      </c>
      <c r="D23" s="66" t="s">
        <v>78</v>
      </c>
      <c r="E23" s="36"/>
      <c r="F23" s="36"/>
      <c r="G23" s="37">
        <v>40</v>
      </c>
      <c r="H23" s="38">
        <v>621</v>
      </c>
      <c r="I23" s="39">
        <f t="shared" si="0"/>
        <v>24840</v>
      </c>
      <c r="J23" s="40">
        <f t="shared" si="1"/>
        <v>0</v>
      </c>
      <c r="K23" s="41"/>
      <c r="L23" s="42">
        <f>Table13[[#This Row],[Količina]]*Table13[[#This Row],[Појединачна цена без   ПДВ-а ]]</f>
        <v>0</v>
      </c>
      <c r="M23" s="42">
        <f>Table13[[#This Row],[Укупан износ понуде без ПДВ ]]*0.08</f>
        <v>0</v>
      </c>
      <c r="N23" s="42">
        <f>Table13[[#This Row],[Укупан износ понуде без ПДВ ]]+Table13[[#This Row],[Износ ПДВ]]</f>
        <v>0</v>
      </c>
      <c r="O23" s="43"/>
      <c r="P23" s="43"/>
      <c r="Q23" s="43"/>
      <c r="R23" s="43"/>
      <c r="S23" s="41"/>
      <c r="T2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 spans="1:20" ht="22.5">
      <c r="A24" s="35">
        <v>23</v>
      </c>
      <c r="B24" s="36" t="s">
        <v>79</v>
      </c>
      <c r="C24" s="65" t="s">
        <v>80</v>
      </c>
      <c r="D24" s="66" t="s">
        <v>81</v>
      </c>
      <c r="E24" s="36"/>
      <c r="F24" s="36"/>
      <c r="G24" s="37">
        <v>10</v>
      </c>
      <c r="H24" s="38">
        <v>1856.4</v>
      </c>
      <c r="I24" s="39">
        <f t="shared" si="0"/>
        <v>18564</v>
      </c>
      <c r="J24" s="40">
        <f t="shared" si="1"/>
        <v>0</v>
      </c>
      <c r="K24" s="41"/>
      <c r="L24" s="42">
        <f>Table13[[#This Row],[Količina]]*Table13[[#This Row],[Појединачна цена без   ПДВ-а ]]</f>
        <v>0</v>
      </c>
      <c r="M24" s="42">
        <f>Table13[[#This Row],[Укупан износ понуде без ПДВ ]]*0.08</f>
        <v>0</v>
      </c>
      <c r="N24" s="42">
        <f>Table13[[#This Row],[Укупан износ понуде без ПДВ ]]+Table13[[#This Row],[Износ ПДВ]]</f>
        <v>0</v>
      </c>
      <c r="O24" s="43"/>
      <c r="P24" s="43"/>
      <c r="Q24" s="43"/>
      <c r="R24" s="43"/>
      <c r="S24" s="41"/>
      <c r="T2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 spans="1:20" ht="22.5">
      <c r="A25" s="35">
        <v>24</v>
      </c>
      <c r="B25" s="44" t="s">
        <v>82</v>
      </c>
      <c r="C25" s="67" t="s">
        <v>83</v>
      </c>
      <c r="D25" s="68" t="s">
        <v>81</v>
      </c>
      <c r="E25" s="44"/>
      <c r="F25" s="44"/>
      <c r="G25" s="37">
        <v>5</v>
      </c>
      <c r="H25" s="46">
        <v>1857.6</v>
      </c>
      <c r="I25" s="39">
        <f t="shared" si="0"/>
        <v>9288</v>
      </c>
      <c r="J25" s="40">
        <f t="shared" si="1"/>
        <v>0</v>
      </c>
      <c r="K25" s="41"/>
      <c r="L25" s="42">
        <f>Table13[[#This Row],[Količina]]*Table13[[#This Row],[Појединачна цена без   ПДВ-а ]]</f>
        <v>0</v>
      </c>
      <c r="M25" s="42">
        <f>Table13[[#This Row],[Укупан износ понуде без ПДВ ]]*0.08</f>
        <v>0</v>
      </c>
      <c r="N25" s="42">
        <f>Table13[[#This Row],[Укупан износ понуде без ПДВ ]]+Table13[[#This Row],[Износ ПДВ]]</f>
        <v>0</v>
      </c>
      <c r="O25" s="43"/>
      <c r="P25" s="43"/>
      <c r="Q25" s="43"/>
      <c r="R25" s="43"/>
      <c r="S25" s="41"/>
      <c r="T2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 spans="1:20" ht="22.5">
      <c r="A26" s="35">
        <v>25</v>
      </c>
      <c r="B26" s="44" t="s">
        <v>84</v>
      </c>
      <c r="C26" s="67" t="s">
        <v>85</v>
      </c>
      <c r="D26" s="68" t="s">
        <v>81</v>
      </c>
      <c r="E26" s="44"/>
      <c r="F26" s="44"/>
      <c r="G26" s="37">
        <v>10</v>
      </c>
      <c r="H26" s="46">
        <v>1856.4</v>
      </c>
      <c r="I26" s="39">
        <f t="shared" si="0"/>
        <v>18564</v>
      </c>
      <c r="J26" s="40">
        <f t="shared" si="1"/>
        <v>0</v>
      </c>
      <c r="K26" s="41"/>
      <c r="L26" s="42">
        <f>Table13[[#This Row],[Količina]]*Table13[[#This Row],[Појединачна цена без   ПДВ-а ]]</f>
        <v>0</v>
      </c>
      <c r="M26" s="42">
        <f>Table13[[#This Row],[Укупан износ понуде без ПДВ ]]*0.08</f>
        <v>0</v>
      </c>
      <c r="N26" s="42">
        <f>Table13[[#This Row],[Укупан износ понуде без ПДВ ]]+Table13[[#This Row],[Износ ПДВ]]</f>
        <v>0</v>
      </c>
      <c r="O26" s="43"/>
      <c r="P26" s="43"/>
      <c r="Q26" s="43"/>
      <c r="R26" s="43"/>
      <c r="S26" s="41"/>
      <c r="T2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 spans="1:20" ht="22.5">
      <c r="A27" s="35">
        <v>26</v>
      </c>
      <c r="B27" s="36" t="s">
        <v>86</v>
      </c>
      <c r="C27" s="65" t="s">
        <v>87</v>
      </c>
      <c r="D27" s="66" t="s">
        <v>88</v>
      </c>
      <c r="E27" s="36"/>
      <c r="F27" s="36"/>
      <c r="G27" s="37">
        <v>200</v>
      </c>
      <c r="H27" s="38">
        <v>833.6</v>
      </c>
      <c r="I27" s="39">
        <f t="shared" si="0"/>
        <v>166720</v>
      </c>
      <c r="J27" s="40">
        <f t="shared" si="1"/>
        <v>0</v>
      </c>
      <c r="K27" s="41"/>
      <c r="L27" s="42">
        <f>Table13[[#This Row],[Količina]]*Table13[[#This Row],[Појединачна цена без   ПДВ-а ]]</f>
        <v>0</v>
      </c>
      <c r="M27" s="42">
        <f>Table13[[#This Row],[Укупан износ понуде без ПДВ ]]*0.08</f>
        <v>0</v>
      </c>
      <c r="N27" s="42">
        <f>Table13[[#This Row],[Укупан износ понуде без ПДВ ]]+Table13[[#This Row],[Износ ПДВ]]</f>
        <v>0</v>
      </c>
      <c r="O27" s="43"/>
      <c r="P27" s="43"/>
      <c r="Q27" s="43"/>
      <c r="R27" s="43"/>
      <c r="S27" s="41"/>
      <c r="T2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 spans="1:20" ht="22.5">
      <c r="A28" s="35">
        <v>27</v>
      </c>
      <c r="B28" s="36" t="s">
        <v>89</v>
      </c>
      <c r="C28" s="65" t="s">
        <v>90</v>
      </c>
      <c r="D28" s="66" t="s">
        <v>91</v>
      </c>
      <c r="E28" s="36"/>
      <c r="F28" s="36"/>
      <c r="G28" s="37">
        <v>15</v>
      </c>
      <c r="H28" s="38">
        <v>194.4</v>
      </c>
      <c r="I28" s="39">
        <f t="shared" si="0"/>
        <v>2916</v>
      </c>
      <c r="J28" s="40">
        <f t="shared" si="1"/>
        <v>0</v>
      </c>
      <c r="K28" s="41"/>
      <c r="L28" s="42">
        <f>Table13[[#This Row],[Količina]]*Table13[[#This Row],[Појединачна цена без   ПДВ-а ]]</f>
        <v>0</v>
      </c>
      <c r="M28" s="42">
        <f>Table13[[#This Row],[Укупан износ понуде без ПДВ ]]*0.08</f>
        <v>0</v>
      </c>
      <c r="N28" s="42">
        <f>Table13[[#This Row],[Укупан износ понуде без ПДВ ]]+Table13[[#This Row],[Износ ПДВ]]</f>
        <v>0</v>
      </c>
      <c r="O28" s="43"/>
      <c r="P28" s="43"/>
      <c r="Q28" s="43"/>
      <c r="R28" s="43"/>
      <c r="S28" s="41"/>
      <c r="T2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 spans="1:20" ht="22.5">
      <c r="A29" s="35">
        <v>28</v>
      </c>
      <c r="B29" s="36" t="s">
        <v>92</v>
      </c>
      <c r="C29" s="65" t="s">
        <v>93</v>
      </c>
      <c r="D29" s="66" t="s">
        <v>91</v>
      </c>
      <c r="E29" s="36"/>
      <c r="F29" s="36"/>
      <c r="G29" s="37">
        <v>25</v>
      </c>
      <c r="H29" s="38">
        <v>90.3</v>
      </c>
      <c r="I29" s="39">
        <f t="shared" si="0"/>
        <v>2257.5</v>
      </c>
      <c r="J29" s="40">
        <f t="shared" si="1"/>
        <v>0</v>
      </c>
      <c r="K29" s="41"/>
      <c r="L29" s="42">
        <f>Table13[[#This Row],[Količina]]*Table13[[#This Row],[Појединачна цена без   ПДВ-а ]]</f>
        <v>0</v>
      </c>
      <c r="M29" s="42">
        <f>Table13[[#This Row],[Укупан износ понуде без ПДВ ]]*0.08</f>
        <v>0</v>
      </c>
      <c r="N29" s="42">
        <f>Table13[[#This Row],[Укупан износ понуде без ПДВ ]]+Table13[[#This Row],[Износ ПДВ]]</f>
        <v>0</v>
      </c>
      <c r="O29" s="43"/>
      <c r="P29" s="43"/>
      <c r="Q29" s="43"/>
      <c r="R29" s="43"/>
      <c r="S29" s="41"/>
      <c r="T2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 spans="1:20" ht="22.5">
      <c r="A30" s="35">
        <v>29</v>
      </c>
      <c r="B30" s="36" t="s">
        <v>94</v>
      </c>
      <c r="C30" s="65" t="s">
        <v>95</v>
      </c>
      <c r="D30" s="66" t="s">
        <v>49</v>
      </c>
      <c r="E30" s="36"/>
      <c r="F30" s="36"/>
      <c r="G30" s="37">
        <v>200</v>
      </c>
      <c r="H30" s="38">
        <v>217.1</v>
      </c>
      <c r="I30" s="39">
        <f t="shared" si="0"/>
        <v>43420</v>
      </c>
      <c r="J30" s="40">
        <f t="shared" si="1"/>
        <v>0</v>
      </c>
      <c r="K30" s="41"/>
      <c r="L30" s="42">
        <f>Table13[[#This Row],[Količina]]*Table13[[#This Row],[Појединачна цена без   ПДВ-а ]]</f>
        <v>0</v>
      </c>
      <c r="M30" s="42">
        <f>Table13[[#This Row],[Укупан износ понуде без ПДВ ]]*0.08</f>
        <v>0</v>
      </c>
      <c r="N30" s="42">
        <f>Table13[[#This Row],[Укупан износ понуде без ПДВ ]]+Table13[[#This Row],[Износ ПДВ]]</f>
        <v>0</v>
      </c>
      <c r="O30" s="43"/>
      <c r="P30" s="43"/>
      <c r="Q30" s="43"/>
      <c r="R30" s="43"/>
      <c r="S30" s="41"/>
      <c r="T3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 spans="1:20" ht="22.5">
      <c r="A31" s="35">
        <v>30</v>
      </c>
      <c r="B31" s="36" t="s">
        <v>96</v>
      </c>
      <c r="C31" s="65" t="s">
        <v>97</v>
      </c>
      <c r="D31" s="66" t="s">
        <v>98</v>
      </c>
      <c r="E31" s="36"/>
      <c r="F31" s="36"/>
      <c r="G31" s="37">
        <v>100</v>
      </c>
      <c r="H31" s="38">
        <v>96.8</v>
      </c>
      <c r="I31" s="39">
        <f t="shared" si="0"/>
        <v>9680</v>
      </c>
      <c r="J31" s="40">
        <f t="shared" si="1"/>
        <v>0</v>
      </c>
      <c r="K31" s="41"/>
      <c r="L31" s="42">
        <f>Table13[[#This Row],[Količina]]*Table13[[#This Row],[Појединачна цена без   ПДВ-а ]]</f>
        <v>0</v>
      </c>
      <c r="M31" s="42">
        <f>Table13[[#This Row],[Укупан износ понуде без ПДВ ]]*0.08</f>
        <v>0</v>
      </c>
      <c r="N31" s="42">
        <f>Table13[[#This Row],[Укупан износ понуде без ПДВ ]]+Table13[[#This Row],[Износ ПДВ]]</f>
        <v>0</v>
      </c>
      <c r="O31" s="43"/>
      <c r="P31" s="43"/>
      <c r="Q31" s="43"/>
      <c r="R31" s="43"/>
      <c r="S31" s="41"/>
      <c r="T3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 spans="1:20" ht="22.5">
      <c r="A32" s="35">
        <v>31</v>
      </c>
      <c r="B32" s="36" t="s">
        <v>99</v>
      </c>
      <c r="C32" s="65" t="s">
        <v>100</v>
      </c>
      <c r="D32" s="66" t="s">
        <v>98</v>
      </c>
      <c r="E32" s="36"/>
      <c r="F32" s="36"/>
      <c r="G32" s="37">
        <v>600</v>
      </c>
      <c r="H32" s="38">
        <v>138.6</v>
      </c>
      <c r="I32" s="39">
        <f t="shared" si="0"/>
        <v>83160</v>
      </c>
      <c r="J32" s="40">
        <f t="shared" si="1"/>
        <v>0</v>
      </c>
      <c r="K32" s="41"/>
      <c r="L32" s="42">
        <f>Table13[[#This Row],[Količina]]*Table13[[#This Row],[Појединачна цена без   ПДВ-а ]]</f>
        <v>0</v>
      </c>
      <c r="M32" s="42">
        <f>Table13[[#This Row],[Укупан износ понуде без ПДВ ]]*0.08</f>
        <v>0</v>
      </c>
      <c r="N32" s="42">
        <f>Table13[[#This Row],[Укупан износ понуде без ПДВ ]]+Table13[[#This Row],[Износ ПДВ]]</f>
        <v>0</v>
      </c>
      <c r="O32" s="43"/>
      <c r="P32" s="43"/>
      <c r="Q32" s="43"/>
      <c r="R32" s="43"/>
      <c r="S32" s="41"/>
      <c r="T3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 spans="1:20" ht="22.5">
      <c r="A33" s="35">
        <v>32</v>
      </c>
      <c r="B33" s="36" t="s">
        <v>101</v>
      </c>
      <c r="C33" s="65" t="s">
        <v>102</v>
      </c>
      <c r="D33" s="66" t="s">
        <v>103</v>
      </c>
      <c r="E33" s="36"/>
      <c r="F33" s="36"/>
      <c r="G33" s="37">
        <v>230</v>
      </c>
      <c r="H33" s="38">
        <v>200.2</v>
      </c>
      <c r="I33" s="39">
        <f t="shared" si="0"/>
        <v>46046</v>
      </c>
      <c r="J33" s="40">
        <f t="shared" si="1"/>
        <v>0</v>
      </c>
      <c r="K33" s="41"/>
      <c r="L33" s="42">
        <f>Table13[[#This Row],[Količina]]*Table13[[#This Row],[Појединачна цена без   ПДВ-а ]]</f>
        <v>0</v>
      </c>
      <c r="M33" s="42">
        <f>Table13[[#This Row],[Укупан износ понуде без ПДВ ]]*0.08</f>
        <v>0</v>
      </c>
      <c r="N33" s="42">
        <f>Table13[[#This Row],[Укупан износ понуде без ПДВ ]]+Table13[[#This Row],[Износ ПДВ]]</f>
        <v>0</v>
      </c>
      <c r="O33" s="43"/>
      <c r="P33" s="43"/>
      <c r="Q33" s="43"/>
      <c r="R33" s="43"/>
      <c r="S33" s="41"/>
      <c r="T3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 spans="1:20" ht="22.5">
      <c r="A34" s="35">
        <v>33</v>
      </c>
      <c r="B34" s="36" t="s">
        <v>104</v>
      </c>
      <c r="C34" s="65" t="s">
        <v>105</v>
      </c>
      <c r="D34" s="66" t="s">
        <v>103</v>
      </c>
      <c r="E34" s="36"/>
      <c r="F34" s="36"/>
      <c r="G34" s="37">
        <v>550</v>
      </c>
      <c r="H34" s="38">
        <v>348.5</v>
      </c>
      <c r="I34" s="39">
        <f t="shared" si="0"/>
        <v>191675</v>
      </c>
      <c r="J34" s="40">
        <f t="shared" si="1"/>
        <v>0</v>
      </c>
      <c r="K34" s="41"/>
      <c r="L34" s="42">
        <f>Table13[[#This Row],[Količina]]*Table13[[#This Row],[Појединачна цена без   ПДВ-а ]]</f>
        <v>0</v>
      </c>
      <c r="M34" s="42">
        <f>Table13[[#This Row],[Укупан износ понуде без ПДВ ]]*0.08</f>
        <v>0</v>
      </c>
      <c r="N34" s="42">
        <f>Table13[[#This Row],[Укупан износ понуде без ПДВ ]]+Table13[[#This Row],[Износ ПДВ]]</f>
        <v>0</v>
      </c>
      <c r="O34" s="43"/>
      <c r="P34" s="43"/>
      <c r="Q34" s="43"/>
      <c r="R34" s="43"/>
      <c r="S34" s="41"/>
      <c r="T3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 spans="1:20" ht="22.5">
      <c r="A35" s="35">
        <v>34</v>
      </c>
      <c r="B35" s="36" t="s">
        <v>106</v>
      </c>
      <c r="C35" s="65" t="s">
        <v>107</v>
      </c>
      <c r="D35" s="66" t="s">
        <v>108</v>
      </c>
      <c r="E35" s="36"/>
      <c r="F35" s="36"/>
      <c r="G35" s="37">
        <v>800</v>
      </c>
      <c r="H35" s="38">
        <v>294.7</v>
      </c>
      <c r="I35" s="39">
        <f t="shared" si="0"/>
        <v>235760</v>
      </c>
      <c r="J35" s="40">
        <f t="shared" si="1"/>
        <v>0</v>
      </c>
      <c r="K35" s="41"/>
      <c r="L35" s="42">
        <f>Table13[[#This Row],[Količina]]*Table13[[#This Row],[Појединачна цена без   ПДВ-а ]]</f>
        <v>0</v>
      </c>
      <c r="M35" s="42">
        <f>Table13[[#This Row],[Укупан износ понуде без ПДВ ]]*0.08</f>
        <v>0</v>
      </c>
      <c r="N35" s="42">
        <f>Table13[[#This Row],[Укупан износ понуде без ПДВ ]]+Table13[[#This Row],[Износ ПДВ]]</f>
        <v>0</v>
      </c>
      <c r="O35" s="43"/>
      <c r="P35" s="43"/>
      <c r="Q35" s="43"/>
      <c r="R35" s="43"/>
      <c r="S35" s="41"/>
      <c r="T3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 spans="1:20" ht="22.5">
      <c r="A36" s="35">
        <v>35</v>
      </c>
      <c r="B36" s="36" t="s">
        <v>109</v>
      </c>
      <c r="C36" s="65" t="s">
        <v>110</v>
      </c>
      <c r="D36" s="66" t="s">
        <v>108</v>
      </c>
      <c r="E36" s="36"/>
      <c r="F36" s="36"/>
      <c r="G36" s="37">
        <v>250</v>
      </c>
      <c r="H36" s="38">
        <v>217.9</v>
      </c>
      <c r="I36" s="39">
        <f t="shared" si="0"/>
        <v>54475</v>
      </c>
      <c r="J36" s="40">
        <f t="shared" si="1"/>
        <v>0</v>
      </c>
      <c r="K36" s="41"/>
      <c r="L36" s="42">
        <f>Table13[[#This Row],[Količina]]*Table13[[#This Row],[Појединачна цена без   ПДВ-а ]]</f>
        <v>0</v>
      </c>
      <c r="M36" s="42">
        <f>Table13[[#This Row],[Укупан износ понуде без ПДВ ]]*0.08</f>
        <v>0</v>
      </c>
      <c r="N36" s="42">
        <f>Table13[[#This Row],[Укупан износ понуде без ПДВ ]]+Table13[[#This Row],[Износ ПДВ]]</f>
        <v>0</v>
      </c>
      <c r="O36" s="43"/>
      <c r="P36" s="43"/>
      <c r="Q36" s="43"/>
      <c r="R36" s="43"/>
      <c r="S36" s="41"/>
      <c r="T3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 spans="1:20" ht="22.5">
      <c r="A37" s="35">
        <v>36</v>
      </c>
      <c r="B37" s="36" t="s">
        <v>111</v>
      </c>
      <c r="C37" s="65" t="s">
        <v>112</v>
      </c>
      <c r="D37" s="66" t="s">
        <v>113</v>
      </c>
      <c r="E37" s="36"/>
      <c r="F37" s="36"/>
      <c r="G37" s="37">
        <v>100</v>
      </c>
      <c r="H37" s="38">
        <v>279.3</v>
      </c>
      <c r="I37" s="39">
        <f t="shared" si="0"/>
        <v>27930</v>
      </c>
      <c r="J37" s="40">
        <f t="shared" si="1"/>
        <v>0</v>
      </c>
      <c r="K37" s="41"/>
      <c r="L37" s="42">
        <f>Table13[[#This Row],[Količina]]*Table13[[#This Row],[Појединачна цена без   ПДВ-а ]]</f>
        <v>0</v>
      </c>
      <c r="M37" s="42">
        <f>Table13[[#This Row],[Укупан износ понуде без ПДВ ]]*0.08</f>
        <v>0</v>
      </c>
      <c r="N37" s="42">
        <f>Table13[[#This Row],[Укупан износ понуде без ПДВ ]]+Table13[[#This Row],[Износ ПДВ]]</f>
        <v>0</v>
      </c>
      <c r="O37" s="43"/>
      <c r="P37" s="43"/>
      <c r="Q37" s="43"/>
      <c r="R37" s="43"/>
      <c r="S37" s="41"/>
      <c r="T3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 spans="1:20" ht="22.5">
      <c r="A38" s="35">
        <v>37</v>
      </c>
      <c r="B38" s="36" t="s">
        <v>114</v>
      </c>
      <c r="C38" s="65" t="s">
        <v>115</v>
      </c>
      <c r="D38" s="66" t="s">
        <v>116</v>
      </c>
      <c r="E38" s="36"/>
      <c r="F38" s="36"/>
      <c r="G38" s="37">
        <v>12</v>
      </c>
      <c r="H38" s="38">
        <v>2185.4</v>
      </c>
      <c r="I38" s="39">
        <f t="shared" si="0"/>
        <v>26224.800000000003</v>
      </c>
      <c r="J38" s="40">
        <f t="shared" si="1"/>
        <v>0</v>
      </c>
      <c r="K38" s="41"/>
      <c r="L38" s="42">
        <f>Table13[[#This Row],[Količina]]*Table13[[#This Row],[Појединачна цена без   ПДВ-а ]]</f>
        <v>0</v>
      </c>
      <c r="M38" s="42">
        <f>Table13[[#This Row],[Укупан износ понуде без ПДВ ]]*0.08</f>
        <v>0</v>
      </c>
      <c r="N38" s="42">
        <f>Table13[[#This Row],[Укупан износ понуде без ПДВ ]]+Table13[[#This Row],[Износ ПДВ]]</f>
        <v>0</v>
      </c>
      <c r="O38" s="43"/>
      <c r="P38" s="43"/>
      <c r="Q38" s="43"/>
      <c r="R38" s="43"/>
      <c r="S38" s="41"/>
      <c r="T3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 spans="1:20" ht="22.5">
      <c r="A39" s="35">
        <v>38</v>
      </c>
      <c r="B39" s="36" t="s">
        <v>117</v>
      </c>
      <c r="C39" s="65" t="s">
        <v>118</v>
      </c>
      <c r="D39" s="66" t="s">
        <v>119</v>
      </c>
      <c r="E39" s="36"/>
      <c r="F39" s="36"/>
      <c r="G39" s="37">
        <v>90</v>
      </c>
      <c r="H39" s="38">
        <v>1011.9</v>
      </c>
      <c r="I39" s="39">
        <f t="shared" si="0"/>
        <v>91071</v>
      </c>
      <c r="J39" s="40">
        <f t="shared" si="1"/>
        <v>0</v>
      </c>
      <c r="K39" s="41"/>
      <c r="L39" s="42">
        <f>Table13[[#This Row],[Količina]]*Table13[[#This Row],[Појединачна цена без   ПДВ-а ]]</f>
        <v>0</v>
      </c>
      <c r="M39" s="42">
        <f>Table13[[#This Row],[Укупан износ понуде без ПДВ ]]*0.08</f>
        <v>0</v>
      </c>
      <c r="N39" s="42">
        <f>Table13[[#This Row],[Укупан износ понуде без ПДВ ]]+Table13[[#This Row],[Износ ПДВ]]</f>
        <v>0</v>
      </c>
      <c r="O39" s="43"/>
      <c r="P39" s="43"/>
      <c r="Q39" s="43"/>
      <c r="R39" s="43"/>
      <c r="S39" s="41"/>
      <c r="T3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 spans="1:20" ht="22.5">
      <c r="A40" s="35">
        <v>39</v>
      </c>
      <c r="B40" s="36" t="s">
        <v>120</v>
      </c>
      <c r="C40" s="65" t="s">
        <v>121</v>
      </c>
      <c r="D40" s="66" t="s">
        <v>122</v>
      </c>
      <c r="E40" s="36"/>
      <c r="F40" s="36"/>
      <c r="G40" s="37">
        <v>10</v>
      </c>
      <c r="H40" s="38">
        <v>3252.3</v>
      </c>
      <c r="I40" s="39">
        <f t="shared" si="0"/>
        <v>32523</v>
      </c>
      <c r="J40" s="40">
        <f t="shared" si="1"/>
        <v>0</v>
      </c>
      <c r="K40" s="41"/>
      <c r="L40" s="42">
        <f>Table13[[#This Row],[Količina]]*Table13[[#This Row],[Појединачна цена без   ПДВ-а ]]</f>
        <v>0</v>
      </c>
      <c r="M40" s="42">
        <f>Table13[[#This Row],[Укупан износ понуде без ПДВ ]]*0.08</f>
        <v>0</v>
      </c>
      <c r="N40" s="42">
        <f>Table13[[#This Row],[Укупан износ понуде без ПДВ ]]+Table13[[#This Row],[Износ ПДВ]]</f>
        <v>0</v>
      </c>
      <c r="O40" s="43"/>
      <c r="P40" s="43"/>
      <c r="Q40" s="43"/>
      <c r="R40" s="43"/>
      <c r="S40" s="41"/>
      <c r="T4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 spans="1:20">
      <c r="A41" s="35">
        <v>40</v>
      </c>
      <c r="B41" s="44" t="s">
        <v>123</v>
      </c>
      <c r="C41" s="67" t="s">
        <v>124</v>
      </c>
      <c r="D41" s="68" t="s">
        <v>125</v>
      </c>
      <c r="E41" s="44"/>
      <c r="F41" s="44"/>
      <c r="G41" s="37">
        <v>6</v>
      </c>
      <c r="H41" s="46">
        <v>4407.7</v>
      </c>
      <c r="I41" s="39">
        <f t="shared" si="0"/>
        <v>26446.199999999997</v>
      </c>
      <c r="J41" s="40">
        <f t="shared" si="1"/>
        <v>0</v>
      </c>
      <c r="K41" s="41"/>
      <c r="L41" s="42">
        <f>Table13[[#This Row],[Količina]]*Table13[[#This Row],[Појединачна цена без   ПДВ-а ]]</f>
        <v>0</v>
      </c>
      <c r="M41" s="42">
        <f>Table13[[#This Row],[Укупан износ понуде без ПДВ ]]*0.08</f>
        <v>0</v>
      </c>
      <c r="N41" s="42">
        <f>Table13[[#This Row],[Укупан износ понуде без ПДВ ]]+Table13[[#This Row],[Износ ПДВ]]</f>
        <v>0</v>
      </c>
      <c r="O41" s="43"/>
      <c r="P41" s="43"/>
      <c r="Q41" s="43"/>
      <c r="R41" s="43"/>
      <c r="S41" s="41"/>
      <c r="T4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 spans="1:20" ht="22.5">
      <c r="A42" s="35">
        <v>41</v>
      </c>
      <c r="B42" s="36" t="s">
        <v>126</v>
      </c>
      <c r="C42" s="65" t="s">
        <v>127</v>
      </c>
      <c r="D42" s="66" t="s">
        <v>128</v>
      </c>
      <c r="E42" s="36"/>
      <c r="F42" s="36"/>
      <c r="G42" s="37">
        <v>50</v>
      </c>
      <c r="H42" s="38">
        <v>2515.6</v>
      </c>
      <c r="I42" s="39">
        <f t="shared" si="0"/>
        <v>125780</v>
      </c>
      <c r="J42" s="40">
        <f t="shared" si="1"/>
        <v>0</v>
      </c>
      <c r="K42" s="41"/>
      <c r="L42" s="42">
        <f>Table13[[#This Row],[Količina]]*Table13[[#This Row],[Појединачна цена без   ПДВ-а ]]</f>
        <v>0</v>
      </c>
      <c r="M42" s="42">
        <f>Table13[[#This Row],[Укупан износ понуде без ПДВ ]]*0.08</f>
        <v>0</v>
      </c>
      <c r="N42" s="42">
        <f>Table13[[#This Row],[Укупан износ понуде без ПДВ ]]+Table13[[#This Row],[Износ ПДВ]]</f>
        <v>0</v>
      </c>
      <c r="O42" s="43"/>
      <c r="P42" s="43"/>
      <c r="Q42" s="43"/>
      <c r="R42" s="43"/>
      <c r="S42" s="41"/>
      <c r="T4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 spans="1:20" ht="22.5">
      <c r="A43" s="35">
        <v>42</v>
      </c>
      <c r="B43" s="36" t="s">
        <v>129</v>
      </c>
      <c r="C43" s="65" t="s">
        <v>130</v>
      </c>
      <c r="D43" s="66" t="s">
        <v>131</v>
      </c>
      <c r="E43" s="36"/>
      <c r="F43" s="36"/>
      <c r="G43" s="37">
        <v>18</v>
      </c>
      <c r="H43" s="38">
        <v>2695.4</v>
      </c>
      <c r="I43" s="39">
        <f t="shared" si="0"/>
        <v>48517.200000000004</v>
      </c>
      <c r="J43" s="40">
        <f t="shared" si="1"/>
        <v>0</v>
      </c>
      <c r="K43" s="41"/>
      <c r="L43" s="42">
        <f>Table13[[#This Row],[Količina]]*Table13[[#This Row],[Појединачна цена без   ПДВ-а ]]</f>
        <v>0</v>
      </c>
      <c r="M43" s="42">
        <f>Table13[[#This Row],[Укупан износ понуде без ПДВ ]]*0.08</f>
        <v>0</v>
      </c>
      <c r="N43" s="42">
        <f>Table13[[#This Row],[Укупан износ понуде без ПДВ ]]+Table13[[#This Row],[Износ ПДВ]]</f>
        <v>0</v>
      </c>
      <c r="O43" s="43"/>
      <c r="P43" s="43"/>
      <c r="Q43" s="43"/>
      <c r="R43" s="43"/>
      <c r="S43" s="41"/>
      <c r="T4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 spans="1:20" ht="22.5">
      <c r="A44" s="35">
        <v>43</v>
      </c>
      <c r="B44" s="36" t="s">
        <v>132</v>
      </c>
      <c r="C44" s="65" t="s">
        <v>133</v>
      </c>
      <c r="D44" s="66" t="s">
        <v>22</v>
      </c>
      <c r="E44" s="36"/>
      <c r="F44" s="36"/>
      <c r="G44" s="37">
        <v>20</v>
      </c>
      <c r="H44" s="38">
        <v>1940.5</v>
      </c>
      <c r="I44" s="39">
        <f t="shared" si="0"/>
        <v>38810</v>
      </c>
      <c r="J44" s="40">
        <f t="shared" si="1"/>
        <v>0</v>
      </c>
      <c r="K44" s="41"/>
      <c r="L44" s="42">
        <f>Table13[[#This Row],[Količina]]*Table13[[#This Row],[Појединачна цена без   ПДВ-а ]]</f>
        <v>0</v>
      </c>
      <c r="M44" s="42">
        <f>Table13[[#This Row],[Укупан износ понуде без ПДВ ]]*0.08</f>
        <v>0</v>
      </c>
      <c r="N44" s="42">
        <f>Table13[[#This Row],[Укупан износ понуде без ПДВ ]]+Table13[[#This Row],[Износ ПДВ]]</f>
        <v>0</v>
      </c>
      <c r="O44" s="43"/>
      <c r="P44" s="43"/>
      <c r="Q44" s="43"/>
      <c r="R44" s="43"/>
      <c r="S44" s="41"/>
      <c r="T4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 spans="1:20" ht="22.5">
      <c r="A45" s="35">
        <v>44</v>
      </c>
      <c r="B45" s="36" t="s">
        <v>134</v>
      </c>
      <c r="C45" s="65" t="s">
        <v>135</v>
      </c>
      <c r="D45" s="66" t="s">
        <v>136</v>
      </c>
      <c r="E45" s="36"/>
      <c r="F45" s="36"/>
      <c r="G45" s="37">
        <v>60</v>
      </c>
      <c r="H45" s="38">
        <v>440.5</v>
      </c>
      <c r="I45" s="39">
        <f t="shared" si="0"/>
        <v>26430</v>
      </c>
      <c r="J45" s="40">
        <f t="shared" si="1"/>
        <v>0</v>
      </c>
      <c r="K45" s="41"/>
      <c r="L45" s="42">
        <f>Table13[[#This Row],[Količina]]*Table13[[#This Row],[Појединачна цена без   ПДВ-а ]]</f>
        <v>0</v>
      </c>
      <c r="M45" s="42">
        <f>Table13[[#This Row],[Укупан износ понуде без ПДВ ]]*0.08</f>
        <v>0</v>
      </c>
      <c r="N45" s="42">
        <f>Table13[[#This Row],[Укупан износ понуде без ПДВ ]]+Table13[[#This Row],[Износ ПДВ]]</f>
        <v>0</v>
      </c>
      <c r="O45" s="43"/>
      <c r="P45" s="43"/>
      <c r="Q45" s="43"/>
      <c r="R45" s="43"/>
      <c r="S45" s="41"/>
      <c r="T4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 spans="1:20" ht="22.5">
      <c r="A46" s="35">
        <v>45</v>
      </c>
      <c r="B46" s="36" t="s">
        <v>137</v>
      </c>
      <c r="C46" s="65" t="s">
        <v>138</v>
      </c>
      <c r="D46" s="66" t="s">
        <v>136</v>
      </c>
      <c r="E46" s="36"/>
      <c r="F46" s="36"/>
      <c r="G46" s="37">
        <v>150</v>
      </c>
      <c r="H46" s="38">
        <v>778</v>
      </c>
      <c r="I46" s="39">
        <f t="shared" si="0"/>
        <v>116700</v>
      </c>
      <c r="J46" s="40">
        <f t="shared" si="1"/>
        <v>0</v>
      </c>
      <c r="K46" s="41"/>
      <c r="L46" s="42">
        <f>Table13[[#This Row],[Količina]]*Table13[[#This Row],[Појединачна цена без   ПДВ-а ]]</f>
        <v>0</v>
      </c>
      <c r="M46" s="42">
        <f>Table13[[#This Row],[Укупан износ понуде без ПДВ ]]*0.08</f>
        <v>0</v>
      </c>
      <c r="N46" s="42">
        <f>Table13[[#This Row],[Укупан износ понуде без ПДВ ]]+Table13[[#This Row],[Износ ПДВ]]</f>
        <v>0</v>
      </c>
      <c r="O46" s="43"/>
      <c r="P46" s="43"/>
      <c r="Q46" s="43"/>
      <c r="R46" s="43"/>
      <c r="S46" s="41"/>
      <c r="T4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 spans="1:20" ht="22.5">
      <c r="A47" s="35">
        <v>46</v>
      </c>
      <c r="B47" s="36" t="s">
        <v>139</v>
      </c>
      <c r="C47" s="65" t="s">
        <v>140</v>
      </c>
      <c r="D47" s="66" t="s">
        <v>141</v>
      </c>
      <c r="E47" s="36"/>
      <c r="F47" s="36"/>
      <c r="G47" s="37">
        <v>40</v>
      </c>
      <c r="H47" s="38">
        <v>101.8</v>
      </c>
      <c r="I47" s="39">
        <f t="shared" si="0"/>
        <v>4072</v>
      </c>
      <c r="J47" s="40">
        <f t="shared" si="1"/>
        <v>0</v>
      </c>
      <c r="K47" s="41"/>
      <c r="L47" s="42">
        <f>Table13[[#This Row],[Količina]]*Table13[[#This Row],[Појединачна цена без   ПДВ-а ]]</f>
        <v>0</v>
      </c>
      <c r="M47" s="42">
        <f>Table13[[#This Row],[Укупан износ понуде без ПДВ ]]*0.08</f>
        <v>0</v>
      </c>
      <c r="N47" s="42">
        <f>Table13[[#This Row],[Укупан износ понуде без ПДВ ]]+Table13[[#This Row],[Износ ПДВ]]</f>
        <v>0</v>
      </c>
      <c r="O47" s="43"/>
      <c r="P47" s="43"/>
      <c r="Q47" s="43"/>
      <c r="R47" s="43"/>
      <c r="S47" s="41"/>
      <c r="T4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 spans="1:20" ht="22.5">
      <c r="A48" s="35">
        <v>47</v>
      </c>
      <c r="B48" s="36" t="s">
        <v>142</v>
      </c>
      <c r="C48" s="65" t="s">
        <v>143</v>
      </c>
      <c r="D48" s="66" t="s">
        <v>136</v>
      </c>
      <c r="E48" s="36"/>
      <c r="F48" s="36"/>
      <c r="G48" s="37">
        <v>120</v>
      </c>
      <c r="H48" s="38">
        <v>440.5</v>
      </c>
      <c r="I48" s="39">
        <f t="shared" si="0"/>
        <v>52860</v>
      </c>
      <c r="J48" s="40">
        <f t="shared" si="1"/>
        <v>0</v>
      </c>
      <c r="K48" s="41"/>
      <c r="L48" s="42">
        <f>Table13[[#This Row],[Količina]]*Table13[[#This Row],[Појединачна цена без   ПДВ-а ]]</f>
        <v>0</v>
      </c>
      <c r="M48" s="42">
        <f>Table13[[#This Row],[Укупан износ понуде без ПДВ ]]*0.08</f>
        <v>0</v>
      </c>
      <c r="N48" s="42">
        <f>Table13[[#This Row],[Укупан износ понуде без ПДВ ]]+Table13[[#This Row],[Износ ПДВ]]</f>
        <v>0</v>
      </c>
      <c r="O48" s="43"/>
      <c r="P48" s="43"/>
      <c r="Q48" s="43"/>
      <c r="R48" s="43"/>
      <c r="S48" s="41"/>
      <c r="T4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 spans="1:20" ht="22.5">
      <c r="A49" s="35">
        <v>48</v>
      </c>
      <c r="B49" s="36" t="s">
        <v>144</v>
      </c>
      <c r="C49" s="65" t="s">
        <v>145</v>
      </c>
      <c r="D49" s="66" t="s">
        <v>136</v>
      </c>
      <c r="E49" s="36"/>
      <c r="F49" s="36"/>
      <c r="G49" s="37">
        <v>120</v>
      </c>
      <c r="H49" s="38">
        <v>778</v>
      </c>
      <c r="I49" s="39">
        <f t="shared" si="0"/>
        <v>93360</v>
      </c>
      <c r="J49" s="40">
        <f t="shared" si="1"/>
        <v>0</v>
      </c>
      <c r="K49" s="41"/>
      <c r="L49" s="42">
        <f>Table13[[#This Row],[Količina]]*Table13[[#This Row],[Појединачна цена без   ПДВ-а ]]</f>
        <v>0</v>
      </c>
      <c r="M49" s="42">
        <f>Table13[[#This Row],[Укупан износ понуде без ПДВ ]]*0.08</f>
        <v>0</v>
      </c>
      <c r="N49" s="42">
        <f>Table13[[#This Row],[Укупан износ понуде без ПДВ ]]+Table13[[#This Row],[Износ ПДВ]]</f>
        <v>0</v>
      </c>
      <c r="O49" s="43"/>
      <c r="P49" s="43"/>
      <c r="Q49" s="43"/>
      <c r="R49" s="43"/>
      <c r="S49" s="41"/>
      <c r="T4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 spans="1:20" ht="22.5">
      <c r="A50" s="35">
        <v>49</v>
      </c>
      <c r="B50" s="44" t="s">
        <v>146</v>
      </c>
      <c r="C50" s="67" t="s">
        <v>147</v>
      </c>
      <c r="D50" s="68" t="s">
        <v>148</v>
      </c>
      <c r="E50" s="44"/>
      <c r="F50" s="44"/>
      <c r="G50" s="37">
        <v>3</v>
      </c>
      <c r="H50" s="46">
        <v>1401.9</v>
      </c>
      <c r="I50" s="39">
        <f t="shared" si="0"/>
        <v>4205.7000000000007</v>
      </c>
      <c r="J50" s="40">
        <f t="shared" si="1"/>
        <v>0</v>
      </c>
      <c r="K50" s="41"/>
      <c r="L50" s="42">
        <f>Table13[[#This Row],[Količina]]*Table13[[#This Row],[Појединачна цена без   ПДВ-а ]]</f>
        <v>0</v>
      </c>
      <c r="M50" s="42">
        <f>Table13[[#This Row],[Укупан износ понуде без ПДВ ]]*0.08</f>
        <v>0</v>
      </c>
      <c r="N50" s="42">
        <f>Table13[[#This Row],[Укупан износ понуде без ПДВ ]]+Table13[[#This Row],[Износ ПДВ]]</f>
        <v>0</v>
      </c>
      <c r="O50" s="43"/>
      <c r="P50" s="43"/>
      <c r="Q50" s="43"/>
      <c r="R50" s="43"/>
      <c r="S50" s="41"/>
      <c r="T5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 spans="1:20" ht="22.5">
      <c r="A51" s="35">
        <v>50</v>
      </c>
      <c r="B51" s="36" t="s">
        <v>149</v>
      </c>
      <c r="C51" s="65" t="s">
        <v>150</v>
      </c>
      <c r="D51" s="66" t="s">
        <v>151</v>
      </c>
      <c r="E51" s="36"/>
      <c r="F51" s="36"/>
      <c r="G51" s="37">
        <v>25</v>
      </c>
      <c r="H51" s="38">
        <v>733.7</v>
      </c>
      <c r="I51" s="39">
        <f t="shared" si="0"/>
        <v>18342.5</v>
      </c>
      <c r="J51" s="40">
        <f t="shared" si="1"/>
        <v>0</v>
      </c>
      <c r="K51" s="41"/>
      <c r="L51" s="42">
        <f>Table13[[#This Row],[Količina]]*Table13[[#This Row],[Појединачна цена без   ПДВ-а ]]</f>
        <v>0</v>
      </c>
      <c r="M51" s="42">
        <f>Table13[[#This Row],[Укупан износ понуде без ПДВ ]]*0.08</f>
        <v>0</v>
      </c>
      <c r="N51" s="42">
        <f>Table13[[#This Row],[Укупан износ понуде без ПДВ ]]+Table13[[#This Row],[Износ ПДВ]]</f>
        <v>0</v>
      </c>
      <c r="O51" s="43"/>
      <c r="P51" s="43"/>
      <c r="Q51" s="43"/>
      <c r="R51" s="43"/>
      <c r="S51" s="41"/>
      <c r="T5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 spans="1:20" ht="22.5">
      <c r="A52" s="35">
        <v>51</v>
      </c>
      <c r="B52" s="36" t="s">
        <v>152</v>
      </c>
      <c r="C52" s="65" t="s">
        <v>153</v>
      </c>
      <c r="D52" s="66" t="s">
        <v>154</v>
      </c>
      <c r="E52" s="36"/>
      <c r="F52" s="36"/>
      <c r="G52" s="37">
        <v>10</v>
      </c>
      <c r="H52" s="38">
        <v>1758.5</v>
      </c>
      <c r="I52" s="39">
        <f t="shared" si="0"/>
        <v>17585</v>
      </c>
      <c r="J52" s="40">
        <f t="shared" si="1"/>
        <v>0</v>
      </c>
      <c r="K52" s="41"/>
      <c r="L52" s="42">
        <f>Table13[[#This Row],[Količina]]*Table13[[#This Row],[Појединачна цена без   ПДВ-а ]]</f>
        <v>0</v>
      </c>
      <c r="M52" s="42">
        <f>Table13[[#This Row],[Укупан износ понуде без ПДВ ]]*0.08</f>
        <v>0</v>
      </c>
      <c r="N52" s="42">
        <f>Table13[[#This Row],[Укупан износ понуде без ПДВ ]]+Table13[[#This Row],[Износ ПДВ]]</f>
        <v>0</v>
      </c>
      <c r="O52" s="43"/>
      <c r="P52" s="43"/>
      <c r="Q52" s="43"/>
      <c r="R52" s="43"/>
      <c r="S52" s="41"/>
      <c r="T5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 spans="1:20" ht="22.5">
      <c r="A53" s="35">
        <v>52</v>
      </c>
      <c r="B53" s="36" t="s">
        <v>155</v>
      </c>
      <c r="C53" s="65" t="s">
        <v>156</v>
      </c>
      <c r="D53" s="66" t="s">
        <v>157</v>
      </c>
      <c r="E53" s="36"/>
      <c r="F53" s="36"/>
      <c r="G53" s="37">
        <v>30</v>
      </c>
      <c r="H53" s="38">
        <v>781.3</v>
      </c>
      <c r="I53" s="39">
        <f t="shared" si="0"/>
        <v>23439</v>
      </c>
      <c r="J53" s="40">
        <f t="shared" si="1"/>
        <v>0</v>
      </c>
      <c r="K53" s="41"/>
      <c r="L53" s="42">
        <f>Table13[[#This Row],[Količina]]*Table13[[#This Row],[Појединачна цена без   ПДВ-а ]]</f>
        <v>0</v>
      </c>
      <c r="M53" s="42">
        <f>Table13[[#This Row],[Укупан износ понуде без ПДВ ]]*0.08</f>
        <v>0</v>
      </c>
      <c r="N53" s="42">
        <f>Table13[[#This Row],[Укупан износ понуде без ПДВ ]]+Table13[[#This Row],[Износ ПДВ]]</f>
        <v>0</v>
      </c>
      <c r="O53" s="43"/>
      <c r="P53" s="43"/>
      <c r="Q53" s="43"/>
      <c r="R53" s="43"/>
      <c r="S53" s="41"/>
      <c r="T5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 spans="1:20" ht="22.5">
      <c r="A54" s="35">
        <v>53</v>
      </c>
      <c r="B54" s="36" t="s">
        <v>158</v>
      </c>
      <c r="C54" s="65" t="s">
        <v>159</v>
      </c>
      <c r="D54" s="66" t="s">
        <v>160</v>
      </c>
      <c r="E54" s="36"/>
      <c r="F54" s="36"/>
      <c r="G54" s="37">
        <v>10</v>
      </c>
      <c r="H54" s="38">
        <v>144.9</v>
      </c>
      <c r="I54" s="39">
        <f t="shared" si="0"/>
        <v>1449</v>
      </c>
      <c r="J54" s="40">
        <f t="shared" si="1"/>
        <v>0</v>
      </c>
      <c r="K54" s="41"/>
      <c r="L54" s="42">
        <f>Table13[[#This Row],[Količina]]*Table13[[#This Row],[Појединачна цена без   ПДВ-а ]]</f>
        <v>0</v>
      </c>
      <c r="M54" s="42">
        <f>Table13[[#This Row],[Укупан износ понуде без ПДВ ]]*0.08</f>
        <v>0</v>
      </c>
      <c r="N54" s="42">
        <f>Table13[[#This Row],[Укупан износ понуде без ПДВ ]]+Table13[[#This Row],[Износ ПДВ]]</f>
        <v>0</v>
      </c>
      <c r="O54" s="43"/>
      <c r="P54" s="43"/>
      <c r="Q54" s="43"/>
      <c r="R54" s="43"/>
      <c r="S54" s="41"/>
      <c r="T5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 spans="1:20" ht="22.5">
      <c r="A55" s="35">
        <v>54</v>
      </c>
      <c r="B55" s="36" t="s">
        <v>161</v>
      </c>
      <c r="C55" s="65" t="s">
        <v>162</v>
      </c>
      <c r="D55" s="66" t="s">
        <v>160</v>
      </c>
      <c r="E55" s="36"/>
      <c r="F55" s="36"/>
      <c r="G55" s="37">
        <v>140</v>
      </c>
      <c r="H55" s="38">
        <v>158.6</v>
      </c>
      <c r="I55" s="39">
        <f t="shared" si="0"/>
        <v>22204</v>
      </c>
      <c r="J55" s="40">
        <f t="shared" si="1"/>
        <v>0</v>
      </c>
      <c r="K55" s="41"/>
      <c r="L55" s="42">
        <f>Table13[[#This Row],[Količina]]*Table13[[#This Row],[Појединачна цена без   ПДВ-а ]]</f>
        <v>0</v>
      </c>
      <c r="M55" s="42">
        <f>Table13[[#This Row],[Укупан износ понуде без ПДВ ]]*0.08</f>
        <v>0</v>
      </c>
      <c r="N55" s="42">
        <f>Table13[[#This Row],[Укупан износ понуде без ПДВ ]]+Table13[[#This Row],[Износ ПДВ]]</f>
        <v>0</v>
      </c>
      <c r="O55" s="43"/>
      <c r="P55" s="43"/>
      <c r="Q55" s="43"/>
      <c r="R55" s="43"/>
      <c r="S55" s="41"/>
      <c r="T5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 spans="1:20" ht="33.75">
      <c r="A56" s="35">
        <v>55</v>
      </c>
      <c r="B56" s="36" t="s">
        <v>163</v>
      </c>
      <c r="C56" s="65" t="s">
        <v>164</v>
      </c>
      <c r="D56" s="66" t="s">
        <v>165</v>
      </c>
      <c r="E56" s="36"/>
      <c r="F56" s="36"/>
      <c r="G56" s="37">
        <v>170</v>
      </c>
      <c r="H56" s="38">
        <v>729.7</v>
      </c>
      <c r="I56" s="39">
        <f t="shared" si="0"/>
        <v>124049.00000000001</v>
      </c>
      <c r="J56" s="40">
        <f t="shared" si="1"/>
        <v>0</v>
      </c>
      <c r="K56" s="41"/>
      <c r="L56" s="42">
        <f>Table13[[#This Row],[Količina]]*Table13[[#This Row],[Појединачна цена без   ПДВ-а ]]</f>
        <v>0</v>
      </c>
      <c r="M56" s="42">
        <f>Table13[[#This Row],[Укупан износ понуде без ПДВ ]]*0.08</f>
        <v>0</v>
      </c>
      <c r="N56" s="42">
        <f>Table13[[#This Row],[Укупан износ понуде без ПДВ ]]+Table13[[#This Row],[Износ ПДВ]]</f>
        <v>0</v>
      </c>
      <c r="O56" s="43"/>
      <c r="P56" s="43"/>
      <c r="Q56" s="43"/>
      <c r="R56" s="43"/>
      <c r="S56" s="41"/>
      <c r="T5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7" spans="1:20" ht="22.5">
      <c r="A57" s="35">
        <v>56</v>
      </c>
      <c r="B57" s="36" t="s">
        <v>166</v>
      </c>
      <c r="C57" s="65" t="s">
        <v>167</v>
      </c>
      <c r="D57" s="66" t="s">
        <v>168</v>
      </c>
      <c r="E57" s="36"/>
      <c r="F57" s="36"/>
      <c r="G57" s="37">
        <v>150</v>
      </c>
      <c r="H57" s="38">
        <v>359.8</v>
      </c>
      <c r="I57" s="39">
        <f t="shared" si="0"/>
        <v>53970</v>
      </c>
      <c r="J57" s="40">
        <f t="shared" si="1"/>
        <v>0</v>
      </c>
      <c r="K57" s="41"/>
      <c r="L57" s="42">
        <f>Table13[[#This Row],[Količina]]*Table13[[#This Row],[Појединачна цена без   ПДВ-а ]]</f>
        <v>0</v>
      </c>
      <c r="M57" s="42">
        <f>Table13[[#This Row],[Укупан износ понуде без ПДВ ]]*0.08</f>
        <v>0</v>
      </c>
      <c r="N57" s="42">
        <f>Table13[[#This Row],[Укупан износ понуде без ПДВ ]]+Table13[[#This Row],[Износ ПДВ]]</f>
        <v>0</v>
      </c>
      <c r="O57" s="43"/>
      <c r="P57" s="43"/>
      <c r="Q57" s="43"/>
      <c r="R57" s="43"/>
      <c r="S57" s="41"/>
      <c r="T5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8" spans="1:20" ht="22.5">
      <c r="A58" s="35">
        <v>57</v>
      </c>
      <c r="B58" s="36" t="s">
        <v>169</v>
      </c>
      <c r="C58" s="65" t="s">
        <v>170</v>
      </c>
      <c r="D58" s="66" t="s">
        <v>171</v>
      </c>
      <c r="E58" s="36"/>
      <c r="F58" s="36"/>
      <c r="G58" s="37">
        <v>120</v>
      </c>
      <c r="H58" s="38">
        <v>172.9</v>
      </c>
      <c r="I58" s="39">
        <f t="shared" si="0"/>
        <v>20748</v>
      </c>
      <c r="J58" s="40">
        <f t="shared" si="1"/>
        <v>0</v>
      </c>
      <c r="K58" s="41"/>
      <c r="L58" s="42">
        <f>Table13[[#This Row],[Količina]]*Table13[[#This Row],[Појединачна цена без   ПДВ-а ]]</f>
        <v>0</v>
      </c>
      <c r="M58" s="42">
        <f>Table13[[#This Row],[Укупан износ понуде без ПДВ ]]*0.08</f>
        <v>0</v>
      </c>
      <c r="N58" s="42">
        <f>Table13[[#This Row],[Укупан износ понуде без ПДВ ]]+Table13[[#This Row],[Износ ПДВ]]</f>
        <v>0</v>
      </c>
      <c r="O58" s="43"/>
      <c r="P58" s="43"/>
      <c r="Q58" s="43"/>
      <c r="R58" s="43"/>
      <c r="S58" s="41"/>
      <c r="T5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9" spans="1:20" ht="22.5">
      <c r="A59" s="35">
        <v>58</v>
      </c>
      <c r="B59" s="36" t="s">
        <v>172</v>
      </c>
      <c r="C59" s="65" t="s">
        <v>173</v>
      </c>
      <c r="D59" s="66" t="s">
        <v>174</v>
      </c>
      <c r="E59" s="36"/>
      <c r="F59" s="36"/>
      <c r="G59" s="37">
        <v>550</v>
      </c>
      <c r="H59" s="38">
        <v>145.1</v>
      </c>
      <c r="I59" s="39">
        <f t="shared" si="0"/>
        <v>79805</v>
      </c>
      <c r="J59" s="40">
        <f t="shared" si="1"/>
        <v>0</v>
      </c>
      <c r="K59" s="41"/>
      <c r="L59" s="42">
        <f>Table13[[#This Row],[Količina]]*Table13[[#This Row],[Појединачна цена без   ПДВ-а ]]</f>
        <v>0</v>
      </c>
      <c r="M59" s="42">
        <f>Table13[[#This Row],[Укупан износ понуде без ПДВ ]]*0.08</f>
        <v>0</v>
      </c>
      <c r="N59" s="42">
        <f>Table13[[#This Row],[Укупан износ понуде без ПДВ ]]+Table13[[#This Row],[Износ ПДВ]]</f>
        <v>0</v>
      </c>
      <c r="O59" s="43"/>
      <c r="P59" s="43"/>
      <c r="Q59" s="43"/>
      <c r="R59" s="43"/>
      <c r="S59" s="41"/>
      <c r="T5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0" spans="1:20" ht="22.5">
      <c r="A60" s="35">
        <v>59</v>
      </c>
      <c r="B60" s="36" t="s">
        <v>175</v>
      </c>
      <c r="C60" s="65" t="s">
        <v>176</v>
      </c>
      <c r="D60" s="66" t="s">
        <v>174</v>
      </c>
      <c r="E60" s="36"/>
      <c r="F60" s="36"/>
      <c r="G60" s="37">
        <v>1200</v>
      </c>
      <c r="H60" s="38">
        <v>108.9</v>
      </c>
      <c r="I60" s="39">
        <f t="shared" si="0"/>
        <v>130680</v>
      </c>
      <c r="J60" s="40">
        <f t="shared" si="1"/>
        <v>0</v>
      </c>
      <c r="K60" s="41"/>
      <c r="L60" s="42">
        <f>Table13[[#This Row],[Količina]]*Table13[[#This Row],[Појединачна цена без   ПДВ-а ]]</f>
        <v>0</v>
      </c>
      <c r="M60" s="42">
        <f>Table13[[#This Row],[Укупан износ понуде без ПДВ ]]*0.08</f>
        <v>0</v>
      </c>
      <c r="N60" s="42">
        <f>Table13[[#This Row],[Укупан износ понуде без ПДВ ]]+Table13[[#This Row],[Износ ПДВ]]</f>
        <v>0</v>
      </c>
      <c r="O60" s="43"/>
      <c r="P60" s="43"/>
      <c r="Q60" s="43"/>
      <c r="R60" s="43"/>
      <c r="S60" s="41"/>
      <c r="T6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1" spans="1:20" ht="33.75">
      <c r="A61" s="35">
        <v>60</v>
      </c>
      <c r="B61" s="36" t="s">
        <v>177</v>
      </c>
      <c r="C61" s="65" t="s">
        <v>178</v>
      </c>
      <c r="D61" s="66" t="s">
        <v>179</v>
      </c>
      <c r="E61" s="36"/>
      <c r="F61" s="36"/>
      <c r="G61" s="37">
        <v>150</v>
      </c>
      <c r="H61" s="38">
        <v>384.9</v>
      </c>
      <c r="I61" s="39">
        <f t="shared" si="0"/>
        <v>57735</v>
      </c>
      <c r="J61" s="40">
        <f t="shared" si="1"/>
        <v>0</v>
      </c>
      <c r="K61" s="41"/>
      <c r="L61" s="42">
        <f>Table13[[#This Row],[Količina]]*Table13[[#This Row],[Појединачна цена без   ПДВ-а ]]</f>
        <v>0</v>
      </c>
      <c r="M61" s="42">
        <f>Table13[[#This Row],[Укупан износ понуде без ПДВ ]]*0.08</f>
        <v>0</v>
      </c>
      <c r="N61" s="42">
        <f>Table13[[#This Row],[Укупан износ понуде без ПДВ ]]+Table13[[#This Row],[Износ ПДВ]]</f>
        <v>0</v>
      </c>
      <c r="O61" s="43"/>
      <c r="P61" s="43"/>
      <c r="Q61" s="43"/>
      <c r="R61" s="43"/>
      <c r="S61" s="41"/>
      <c r="T6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2" spans="1:20" ht="33.75">
      <c r="A62" s="35">
        <v>61</v>
      </c>
      <c r="B62" s="36" t="s">
        <v>180</v>
      </c>
      <c r="C62" s="65" t="s">
        <v>181</v>
      </c>
      <c r="D62" s="66" t="s">
        <v>179</v>
      </c>
      <c r="E62" s="36"/>
      <c r="F62" s="36"/>
      <c r="G62" s="37">
        <v>850</v>
      </c>
      <c r="H62" s="38">
        <v>786.6</v>
      </c>
      <c r="I62" s="39">
        <f t="shared" si="0"/>
        <v>668610</v>
      </c>
      <c r="J62" s="40">
        <f t="shared" si="1"/>
        <v>0</v>
      </c>
      <c r="K62" s="41"/>
      <c r="L62" s="42">
        <f>Table13[[#This Row],[Količina]]*Table13[[#This Row],[Појединачна цена без   ПДВ-а ]]</f>
        <v>0</v>
      </c>
      <c r="M62" s="42">
        <f>Table13[[#This Row],[Укупан износ понуде без ПДВ ]]*0.08</f>
        <v>0</v>
      </c>
      <c r="N62" s="42">
        <f>Table13[[#This Row],[Укупан износ понуде без ПДВ ]]+Table13[[#This Row],[Износ ПДВ]]</f>
        <v>0</v>
      </c>
      <c r="O62" s="43"/>
      <c r="P62" s="43"/>
      <c r="Q62" s="43"/>
      <c r="R62" s="43"/>
      <c r="S62" s="41"/>
      <c r="T6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3" spans="1:20" ht="22.5">
      <c r="A63" s="35">
        <v>62</v>
      </c>
      <c r="B63" s="36" t="s">
        <v>182</v>
      </c>
      <c r="C63" s="65" t="s">
        <v>183</v>
      </c>
      <c r="D63" s="66" t="s">
        <v>184</v>
      </c>
      <c r="E63" s="36"/>
      <c r="F63" s="36"/>
      <c r="G63" s="37">
        <v>350</v>
      </c>
      <c r="H63" s="38">
        <v>418.4</v>
      </c>
      <c r="I63" s="39">
        <f t="shared" si="0"/>
        <v>146440</v>
      </c>
      <c r="J63" s="40">
        <f t="shared" si="1"/>
        <v>0</v>
      </c>
      <c r="K63" s="41"/>
      <c r="L63" s="42">
        <f>Table13[[#This Row],[Količina]]*Table13[[#This Row],[Појединачна цена без   ПДВ-а ]]</f>
        <v>0</v>
      </c>
      <c r="M63" s="42">
        <f>Table13[[#This Row],[Укупан износ понуде без ПДВ ]]*0.08</f>
        <v>0</v>
      </c>
      <c r="N63" s="42">
        <f>Table13[[#This Row],[Укупан износ понуде без ПДВ ]]+Table13[[#This Row],[Износ ПДВ]]</f>
        <v>0</v>
      </c>
      <c r="O63" s="43"/>
      <c r="P63" s="43"/>
      <c r="Q63" s="43"/>
      <c r="R63" s="43"/>
      <c r="S63" s="41"/>
      <c r="T6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4" spans="1:20">
      <c r="A64" s="35">
        <v>63</v>
      </c>
      <c r="B64" s="44" t="s">
        <v>185</v>
      </c>
      <c r="C64" s="67" t="s">
        <v>186</v>
      </c>
      <c r="D64" s="68" t="s">
        <v>187</v>
      </c>
      <c r="E64" s="44"/>
      <c r="F64" s="44"/>
      <c r="G64" s="37">
        <v>18</v>
      </c>
      <c r="H64" s="46">
        <v>2096</v>
      </c>
      <c r="I64" s="39">
        <f t="shared" si="0"/>
        <v>37728</v>
      </c>
      <c r="J64" s="40">
        <f t="shared" si="1"/>
        <v>0</v>
      </c>
      <c r="K64" s="41"/>
      <c r="L64" s="42">
        <f>Table13[[#This Row],[Količina]]*Table13[[#This Row],[Појединачна цена без   ПДВ-а ]]</f>
        <v>0</v>
      </c>
      <c r="M64" s="42">
        <f>Table13[[#This Row],[Укупан износ понуде без ПДВ ]]*0.08</f>
        <v>0</v>
      </c>
      <c r="N64" s="42">
        <f>Table13[[#This Row],[Укупан износ понуде без ПДВ ]]+Table13[[#This Row],[Износ ПДВ]]</f>
        <v>0</v>
      </c>
      <c r="O64" s="43"/>
      <c r="P64" s="43"/>
      <c r="Q64" s="43"/>
      <c r="R64" s="43"/>
      <c r="S64" s="41"/>
      <c r="T6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5" spans="1:20" ht="22.5">
      <c r="A65" s="35">
        <v>64</v>
      </c>
      <c r="B65" s="36" t="s">
        <v>188</v>
      </c>
      <c r="C65" s="65" t="s">
        <v>189</v>
      </c>
      <c r="D65" s="66" t="s">
        <v>190</v>
      </c>
      <c r="E65" s="36"/>
      <c r="F65" s="36"/>
      <c r="G65" s="37">
        <v>900</v>
      </c>
      <c r="H65" s="38">
        <v>351.7</v>
      </c>
      <c r="I65" s="39">
        <f t="shared" si="0"/>
        <v>316530</v>
      </c>
      <c r="J65" s="40">
        <f t="shared" si="1"/>
        <v>0</v>
      </c>
      <c r="K65" s="41"/>
      <c r="L65" s="42">
        <f>Table13[[#This Row],[Količina]]*Table13[[#This Row],[Појединачна цена без   ПДВ-а ]]</f>
        <v>0</v>
      </c>
      <c r="M65" s="42">
        <f>Table13[[#This Row],[Укупан износ понуде без ПДВ ]]*0.08</f>
        <v>0</v>
      </c>
      <c r="N65" s="42">
        <f>Table13[[#This Row],[Укупан износ понуде без ПДВ ]]+Table13[[#This Row],[Износ ПДВ]]</f>
        <v>0</v>
      </c>
      <c r="O65" s="43"/>
      <c r="P65" s="43"/>
      <c r="Q65" s="43"/>
      <c r="R65" s="43"/>
      <c r="S65" s="41"/>
      <c r="T6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6" spans="1:20" ht="33.75">
      <c r="A66" s="35">
        <v>65</v>
      </c>
      <c r="B66" s="36" t="s">
        <v>191</v>
      </c>
      <c r="C66" s="65" t="s">
        <v>192</v>
      </c>
      <c r="D66" s="66" t="s">
        <v>193</v>
      </c>
      <c r="E66" s="36"/>
      <c r="F66" s="36"/>
      <c r="G66" s="37">
        <v>220</v>
      </c>
      <c r="H66" s="38">
        <v>117</v>
      </c>
      <c r="I66" s="39">
        <f t="shared" ref="I66:I129" si="2">H66*G66</f>
        <v>25740</v>
      </c>
      <c r="J66" s="40">
        <f t="shared" si="1"/>
        <v>0</v>
      </c>
      <c r="K66" s="41"/>
      <c r="L66" s="42">
        <f>Table13[[#This Row],[Količina]]*Table13[[#This Row],[Појединачна цена без   ПДВ-а ]]</f>
        <v>0</v>
      </c>
      <c r="M66" s="42">
        <f>Table13[[#This Row],[Укупан износ понуде без ПДВ ]]*0.08</f>
        <v>0</v>
      </c>
      <c r="N66" s="42">
        <f>Table13[[#This Row],[Укупан износ понуде без ПДВ ]]+Table13[[#This Row],[Износ ПДВ]]</f>
        <v>0</v>
      </c>
      <c r="O66" s="43"/>
      <c r="P66" s="43"/>
      <c r="Q66" s="43"/>
      <c r="R66" s="43"/>
      <c r="S66" s="41"/>
      <c r="T6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7" spans="1:20" ht="22.5">
      <c r="A67" s="35">
        <v>66</v>
      </c>
      <c r="B67" s="36" t="s">
        <v>194</v>
      </c>
      <c r="C67" s="65" t="s">
        <v>195</v>
      </c>
      <c r="D67" s="66" t="s">
        <v>193</v>
      </c>
      <c r="E67" s="36"/>
      <c r="F67" s="36"/>
      <c r="G67" s="37">
        <v>200</v>
      </c>
      <c r="H67" s="38">
        <v>149.80000000000001</v>
      </c>
      <c r="I67" s="39">
        <f t="shared" si="2"/>
        <v>29960.000000000004</v>
      </c>
      <c r="J67" s="40">
        <f t="shared" si="1"/>
        <v>0</v>
      </c>
      <c r="K67" s="41"/>
      <c r="L67" s="42">
        <f>Table13[[#This Row],[Količina]]*Table13[[#This Row],[Појединачна цена без   ПДВ-а ]]</f>
        <v>0</v>
      </c>
      <c r="M67" s="42">
        <f>Table13[[#This Row],[Укупан износ понуде без ПДВ ]]*0.08</f>
        <v>0</v>
      </c>
      <c r="N67" s="42">
        <f>Table13[[#This Row],[Укупан износ понуде без ПДВ ]]+Table13[[#This Row],[Износ ПДВ]]</f>
        <v>0</v>
      </c>
      <c r="O67" s="43"/>
      <c r="P67" s="43"/>
      <c r="Q67" s="43"/>
      <c r="R67" s="43"/>
      <c r="S67" s="41"/>
      <c r="T6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8" spans="1:20" ht="22.5">
      <c r="A68" s="35">
        <v>67</v>
      </c>
      <c r="B68" s="36" t="s">
        <v>196</v>
      </c>
      <c r="C68" s="65" t="s">
        <v>197</v>
      </c>
      <c r="D68" s="66" t="s">
        <v>44</v>
      </c>
      <c r="E68" s="36"/>
      <c r="F68" s="36"/>
      <c r="G68" s="37">
        <v>30</v>
      </c>
      <c r="H68" s="38">
        <v>643.79999999999995</v>
      </c>
      <c r="I68" s="39">
        <f t="shared" si="2"/>
        <v>19314</v>
      </c>
      <c r="J68" s="40">
        <f t="shared" si="1"/>
        <v>0</v>
      </c>
      <c r="K68" s="41"/>
      <c r="L68" s="42">
        <f>Table13[[#This Row],[Količina]]*Table13[[#This Row],[Појединачна цена без   ПДВ-а ]]</f>
        <v>0</v>
      </c>
      <c r="M68" s="42">
        <f>Table13[[#This Row],[Укупан износ понуде без ПДВ ]]*0.08</f>
        <v>0</v>
      </c>
      <c r="N68" s="42">
        <f>Table13[[#This Row],[Укупан износ понуде без ПДВ ]]+Table13[[#This Row],[Износ ПДВ]]</f>
        <v>0</v>
      </c>
      <c r="O68" s="43"/>
      <c r="P68" s="43"/>
      <c r="Q68" s="43"/>
      <c r="R68" s="43"/>
      <c r="S68" s="41"/>
      <c r="T6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69" spans="1:20" ht="22.5">
      <c r="A69" s="35">
        <v>68</v>
      </c>
      <c r="B69" s="36" t="s">
        <v>198</v>
      </c>
      <c r="C69" s="65" t="s">
        <v>199</v>
      </c>
      <c r="D69" s="66" t="s">
        <v>200</v>
      </c>
      <c r="E69" s="36"/>
      <c r="F69" s="36"/>
      <c r="G69" s="37">
        <v>100</v>
      </c>
      <c r="H69" s="38">
        <v>81.8</v>
      </c>
      <c r="I69" s="39">
        <f t="shared" si="2"/>
        <v>8180</v>
      </c>
      <c r="J69" s="40">
        <f t="shared" ref="J69:J132" si="3">$J$2</f>
        <v>0</v>
      </c>
      <c r="K69" s="41"/>
      <c r="L69" s="42">
        <f>Table13[[#This Row],[Količina]]*Table13[[#This Row],[Појединачна цена без   ПДВ-а ]]</f>
        <v>0</v>
      </c>
      <c r="M69" s="42">
        <f>Table13[[#This Row],[Укупан износ понуде без ПДВ ]]*0.08</f>
        <v>0</v>
      </c>
      <c r="N69" s="42">
        <f>Table13[[#This Row],[Укупан износ понуде без ПДВ ]]+Table13[[#This Row],[Износ ПДВ]]</f>
        <v>0</v>
      </c>
      <c r="O69" s="43"/>
      <c r="P69" s="43"/>
      <c r="Q69" s="43"/>
      <c r="R69" s="43"/>
      <c r="S69" s="41"/>
      <c r="T6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0" spans="1:20" ht="22.5">
      <c r="A70" s="35">
        <v>69</v>
      </c>
      <c r="B70" s="36" t="s">
        <v>201</v>
      </c>
      <c r="C70" s="65" t="s">
        <v>202</v>
      </c>
      <c r="D70" s="66" t="s">
        <v>200</v>
      </c>
      <c r="E70" s="36"/>
      <c r="F70" s="36"/>
      <c r="G70" s="37">
        <v>140</v>
      </c>
      <c r="H70" s="38">
        <v>74.099999999999994</v>
      </c>
      <c r="I70" s="39">
        <f t="shared" si="2"/>
        <v>10374</v>
      </c>
      <c r="J70" s="40">
        <f t="shared" si="3"/>
        <v>0</v>
      </c>
      <c r="K70" s="41"/>
      <c r="L70" s="42">
        <f>Table13[[#This Row],[Količina]]*Table13[[#This Row],[Појединачна цена без   ПДВ-а ]]</f>
        <v>0</v>
      </c>
      <c r="M70" s="42">
        <f>Table13[[#This Row],[Укупан износ понуде без ПДВ ]]*0.08</f>
        <v>0</v>
      </c>
      <c r="N70" s="42">
        <f>Table13[[#This Row],[Укупан износ понуде без ПДВ ]]+Table13[[#This Row],[Износ ПДВ]]</f>
        <v>0</v>
      </c>
      <c r="O70" s="43"/>
      <c r="P70" s="43"/>
      <c r="Q70" s="43"/>
      <c r="R70" s="43"/>
      <c r="S70" s="41"/>
      <c r="T7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1" spans="1:20" ht="22.5">
      <c r="A71" s="35">
        <v>70</v>
      </c>
      <c r="B71" s="36" t="s">
        <v>203</v>
      </c>
      <c r="C71" s="65" t="s">
        <v>204</v>
      </c>
      <c r="D71" s="66" t="s">
        <v>200</v>
      </c>
      <c r="E71" s="36"/>
      <c r="F71" s="36"/>
      <c r="G71" s="37">
        <v>2300</v>
      </c>
      <c r="H71" s="38">
        <v>99.1</v>
      </c>
      <c r="I71" s="39">
        <f t="shared" si="2"/>
        <v>227930</v>
      </c>
      <c r="J71" s="40">
        <f t="shared" si="3"/>
        <v>0</v>
      </c>
      <c r="K71" s="41"/>
      <c r="L71" s="42">
        <f>Table13[[#This Row],[Količina]]*Table13[[#This Row],[Појединачна цена без   ПДВ-а ]]</f>
        <v>0</v>
      </c>
      <c r="M71" s="42">
        <f>Table13[[#This Row],[Укупан износ понуде без ПДВ ]]*0.08</f>
        <v>0</v>
      </c>
      <c r="N71" s="42">
        <f>Table13[[#This Row],[Укупан износ понуде без ПДВ ]]+Table13[[#This Row],[Износ ПДВ]]</f>
        <v>0</v>
      </c>
      <c r="O71" s="43"/>
      <c r="P71" s="43"/>
      <c r="Q71" s="43"/>
      <c r="R71" s="43"/>
      <c r="S71" s="41"/>
      <c r="T7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2" spans="1:20" ht="22.5">
      <c r="A72" s="35">
        <v>71</v>
      </c>
      <c r="B72" s="36" t="s">
        <v>205</v>
      </c>
      <c r="C72" s="65" t="s">
        <v>206</v>
      </c>
      <c r="D72" s="66" t="s">
        <v>207</v>
      </c>
      <c r="E72" s="36"/>
      <c r="F72" s="36"/>
      <c r="G72" s="37">
        <v>50</v>
      </c>
      <c r="H72" s="38">
        <v>274.8</v>
      </c>
      <c r="I72" s="39">
        <f t="shared" si="2"/>
        <v>13740</v>
      </c>
      <c r="J72" s="40">
        <f t="shared" si="3"/>
        <v>0</v>
      </c>
      <c r="K72" s="41"/>
      <c r="L72" s="42">
        <f>Table13[[#This Row],[Količina]]*Table13[[#This Row],[Појединачна цена без   ПДВ-а ]]</f>
        <v>0</v>
      </c>
      <c r="M72" s="42">
        <f>Table13[[#This Row],[Укупан износ понуде без ПДВ ]]*0.08</f>
        <v>0</v>
      </c>
      <c r="N72" s="42">
        <f>Table13[[#This Row],[Укупан износ понуде без ПДВ ]]+Table13[[#This Row],[Износ ПДВ]]</f>
        <v>0</v>
      </c>
      <c r="O72" s="43"/>
      <c r="P72" s="43"/>
      <c r="Q72" s="43"/>
      <c r="R72" s="43"/>
      <c r="S72" s="41"/>
      <c r="T7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3" spans="1:20" ht="22.5">
      <c r="A73" s="35">
        <v>72</v>
      </c>
      <c r="B73" s="36" t="s">
        <v>208</v>
      </c>
      <c r="C73" s="65" t="s">
        <v>209</v>
      </c>
      <c r="D73" s="66" t="s">
        <v>210</v>
      </c>
      <c r="E73" s="36"/>
      <c r="F73" s="36"/>
      <c r="G73" s="37">
        <v>120</v>
      </c>
      <c r="H73" s="38">
        <v>205.3</v>
      </c>
      <c r="I73" s="39">
        <f t="shared" si="2"/>
        <v>24636</v>
      </c>
      <c r="J73" s="40">
        <f t="shared" si="3"/>
        <v>0</v>
      </c>
      <c r="K73" s="41"/>
      <c r="L73" s="42">
        <f>Table13[[#This Row],[Količina]]*Table13[[#This Row],[Појединачна цена без   ПДВ-а ]]</f>
        <v>0</v>
      </c>
      <c r="M73" s="42">
        <f>Table13[[#This Row],[Укупан износ понуде без ПДВ ]]*0.08</f>
        <v>0</v>
      </c>
      <c r="N73" s="42">
        <f>Table13[[#This Row],[Укупан износ понуде без ПДВ ]]+Table13[[#This Row],[Износ ПДВ]]</f>
        <v>0</v>
      </c>
      <c r="O73" s="43"/>
      <c r="P73" s="43"/>
      <c r="Q73" s="43"/>
      <c r="R73" s="43"/>
      <c r="S73" s="41"/>
      <c r="T7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4" spans="1:20" ht="22.5">
      <c r="A74" s="35">
        <v>73</v>
      </c>
      <c r="B74" s="36" t="s">
        <v>211</v>
      </c>
      <c r="C74" s="65" t="s">
        <v>212</v>
      </c>
      <c r="D74" s="66" t="s">
        <v>213</v>
      </c>
      <c r="E74" s="36"/>
      <c r="F74" s="36"/>
      <c r="G74" s="37">
        <v>300</v>
      </c>
      <c r="H74" s="38">
        <v>173.2</v>
      </c>
      <c r="I74" s="39">
        <f t="shared" si="2"/>
        <v>51960</v>
      </c>
      <c r="J74" s="40">
        <f t="shared" si="3"/>
        <v>0</v>
      </c>
      <c r="K74" s="41"/>
      <c r="L74" s="42">
        <f>Table13[[#This Row],[Količina]]*Table13[[#This Row],[Појединачна цена без   ПДВ-а ]]</f>
        <v>0</v>
      </c>
      <c r="M74" s="42">
        <f>Table13[[#This Row],[Укупан износ понуде без ПДВ ]]*0.08</f>
        <v>0</v>
      </c>
      <c r="N74" s="42">
        <f>Table13[[#This Row],[Укупан износ понуде без ПДВ ]]+Table13[[#This Row],[Износ ПДВ]]</f>
        <v>0</v>
      </c>
      <c r="O74" s="43"/>
      <c r="P74" s="43"/>
      <c r="Q74" s="43"/>
      <c r="R74" s="43"/>
      <c r="S74" s="41"/>
      <c r="T7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5" spans="1:20" ht="22.5">
      <c r="A75" s="35">
        <v>74</v>
      </c>
      <c r="B75" s="36" t="s">
        <v>214</v>
      </c>
      <c r="C75" s="65" t="s">
        <v>215</v>
      </c>
      <c r="D75" s="66" t="s">
        <v>213</v>
      </c>
      <c r="E75" s="36"/>
      <c r="F75" s="36"/>
      <c r="G75" s="37">
        <v>45</v>
      </c>
      <c r="H75" s="38">
        <v>135.80000000000001</v>
      </c>
      <c r="I75" s="39">
        <f t="shared" si="2"/>
        <v>6111.0000000000009</v>
      </c>
      <c r="J75" s="40">
        <f t="shared" si="3"/>
        <v>0</v>
      </c>
      <c r="K75" s="41"/>
      <c r="L75" s="42">
        <f>Table13[[#This Row],[Količina]]*Table13[[#This Row],[Појединачна цена без   ПДВ-а ]]</f>
        <v>0</v>
      </c>
      <c r="M75" s="42">
        <f>Table13[[#This Row],[Укупан износ понуде без ПДВ ]]*0.08</f>
        <v>0</v>
      </c>
      <c r="N75" s="42">
        <f>Table13[[#This Row],[Укупан износ понуде без ПДВ ]]+Table13[[#This Row],[Износ ПДВ]]</f>
        <v>0</v>
      </c>
      <c r="O75" s="43"/>
      <c r="P75" s="43"/>
      <c r="Q75" s="43"/>
      <c r="R75" s="43"/>
      <c r="S75" s="41"/>
      <c r="T7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6" spans="1:20" ht="22.5">
      <c r="A76" s="35">
        <v>75</v>
      </c>
      <c r="B76" s="36" t="s">
        <v>216</v>
      </c>
      <c r="C76" s="65" t="s">
        <v>217</v>
      </c>
      <c r="D76" s="66" t="s">
        <v>213</v>
      </c>
      <c r="E76" s="36"/>
      <c r="F76" s="36"/>
      <c r="G76" s="37">
        <v>450</v>
      </c>
      <c r="H76" s="38">
        <v>253.2</v>
      </c>
      <c r="I76" s="39">
        <f t="shared" si="2"/>
        <v>113940</v>
      </c>
      <c r="J76" s="40">
        <f t="shared" si="3"/>
        <v>0</v>
      </c>
      <c r="K76" s="41"/>
      <c r="L76" s="42">
        <f>Table13[[#This Row],[Količina]]*Table13[[#This Row],[Појединачна цена без   ПДВ-а ]]</f>
        <v>0</v>
      </c>
      <c r="M76" s="42">
        <f>Table13[[#This Row],[Укупан износ понуде без ПДВ ]]*0.08</f>
        <v>0</v>
      </c>
      <c r="N76" s="42">
        <f>Table13[[#This Row],[Укупан износ понуде без ПДВ ]]+Table13[[#This Row],[Износ ПДВ]]</f>
        <v>0</v>
      </c>
      <c r="O76" s="43"/>
      <c r="P76" s="43"/>
      <c r="Q76" s="43"/>
      <c r="R76" s="43"/>
      <c r="S76" s="41"/>
      <c r="T7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7" spans="1:20" ht="22.5">
      <c r="A77" s="35">
        <v>76</v>
      </c>
      <c r="B77" s="36" t="s">
        <v>218</v>
      </c>
      <c r="C77" s="65" t="s">
        <v>219</v>
      </c>
      <c r="D77" s="66" t="s">
        <v>220</v>
      </c>
      <c r="E77" s="36"/>
      <c r="F77" s="36"/>
      <c r="G77" s="37">
        <v>20</v>
      </c>
      <c r="H77" s="38">
        <v>780.6</v>
      </c>
      <c r="I77" s="39">
        <f t="shared" si="2"/>
        <v>15612</v>
      </c>
      <c r="J77" s="40">
        <f t="shared" si="3"/>
        <v>0</v>
      </c>
      <c r="K77" s="41"/>
      <c r="L77" s="42">
        <f>Table13[[#This Row],[Količina]]*Table13[[#This Row],[Појединачна цена без   ПДВ-а ]]</f>
        <v>0</v>
      </c>
      <c r="M77" s="42">
        <f>Table13[[#This Row],[Укупан износ понуде без ПДВ ]]*0.08</f>
        <v>0</v>
      </c>
      <c r="N77" s="42">
        <f>Table13[[#This Row],[Укупан износ понуде без ПДВ ]]+Table13[[#This Row],[Износ ПДВ]]</f>
        <v>0</v>
      </c>
      <c r="O77" s="43"/>
      <c r="P77" s="43"/>
      <c r="Q77" s="43"/>
      <c r="R77" s="43"/>
      <c r="S77" s="41"/>
      <c r="T7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8" spans="1:20" ht="22.5">
      <c r="A78" s="35">
        <v>77</v>
      </c>
      <c r="B78" s="36" t="s">
        <v>221</v>
      </c>
      <c r="C78" s="65" t="s">
        <v>222</v>
      </c>
      <c r="D78" s="66" t="s">
        <v>223</v>
      </c>
      <c r="E78" s="36"/>
      <c r="F78" s="36"/>
      <c r="G78" s="37">
        <v>9</v>
      </c>
      <c r="H78" s="38">
        <v>23759.3</v>
      </c>
      <c r="I78" s="39">
        <f t="shared" si="2"/>
        <v>213833.69999999998</v>
      </c>
      <c r="J78" s="40">
        <f t="shared" si="3"/>
        <v>0</v>
      </c>
      <c r="K78" s="41"/>
      <c r="L78" s="42">
        <f>Table13[[#This Row],[Količina]]*Table13[[#This Row],[Појединачна цена без   ПДВ-а ]]</f>
        <v>0</v>
      </c>
      <c r="M78" s="42">
        <f>Table13[[#This Row],[Укупан износ понуде без ПДВ ]]*0.08</f>
        <v>0</v>
      </c>
      <c r="N78" s="42">
        <f>Table13[[#This Row],[Укупан износ понуде без ПДВ ]]+Table13[[#This Row],[Износ ПДВ]]</f>
        <v>0</v>
      </c>
      <c r="O78" s="43"/>
      <c r="P78" s="43"/>
      <c r="Q78" s="43"/>
      <c r="R78" s="43"/>
      <c r="S78" s="41"/>
      <c r="T7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79" spans="1:20" ht="22.5">
      <c r="A79" s="35">
        <v>78</v>
      </c>
      <c r="B79" s="44" t="s">
        <v>224</v>
      </c>
      <c r="C79" s="67" t="s">
        <v>225</v>
      </c>
      <c r="D79" s="68" t="s">
        <v>226</v>
      </c>
      <c r="E79" s="44"/>
      <c r="F79" s="44"/>
      <c r="G79" s="37">
        <v>2</v>
      </c>
      <c r="H79" s="46">
        <v>9946.1</v>
      </c>
      <c r="I79" s="39">
        <f t="shared" si="2"/>
        <v>19892.2</v>
      </c>
      <c r="J79" s="40">
        <f t="shared" si="3"/>
        <v>0</v>
      </c>
      <c r="K79" s="41"/>
      <c r="L79" s="42">
        <f>Table13[[#This Row],[Količina]]*Table13[[#This Row],[Појединачна цена без   ПДВ-а ]]</f>
        <v>0</v>
      </c>
      <c r="M79" s="42">
        <f>Table13[[#This Row],[Укупан износ понуде без ПДВ ]]*0.08</f>
        <v>0</v>
      </c>
      <c r="N79" s="42">
        <f>Table13[[#This Row],[Укупан износ понуде без ПДВ ]]+Table13[[#This Row],[Износ ПДВ]]</f>
        <v>0</v>
      </c>
      <c r="O79" s="43"/>
      <c r="P79" s="43"/>
      <c r="Q79" s="43"/>
      <c r="R79" s="43"/>
      <c r="S79" s="41"/>
      <c r="T7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0" spans="1:20" ht="22.5">
      <c r="A80" s="35">
        <v>79</v>
      </c>
      <c r="B80" s="36" t="s">
        <v>227</v>
      </c>
      <c r="C80" s="65" t="s">
        <v>228</v>
      </c>
      <c r="D80" s="66" t="s">
        <v>229</v>
      </c>
      <c r="E80" s="36"/>
      <c r="F80" s="36"/>
      <c r="G80" s="37">
        <v>200</v>
      </c>
      <c r="H80" s="38">
        <v>136.9</v>
      </c>
      <c r="I80" s="39">
        <f t="shared" si="2"/>
        <v>27380</v>
      </c>
      <c r="J80" s="40">
        <f t="shared" si="3"/>
        <v>0</v>
      </c>
      <c r="K80" s="41"/>
      <c r="L80" s="42">
        <f>Table13[[#This Row],[Količina]]*Table13[[#This Row],[Појединачна цена без   ПДВ-а ]]</f>
        <v>0</v>
      </c>
      <c r="M80" s="42">
        <f>Table13[[#This Row],[Укупан износ понуде без ПДВ ]]*0.08</f>
        <v>0</v>
      </c>
      <c r="N80" s="42">
        <f>Table13[[#This Row],[Укупан износ понуде без ПДВ ]]+Table13[[#This Row],[Износ ПДВ]]</f>
        <v>0</v>
      </c>
      <c r="O80" s="43"/>
      <c r="P80" s="43"/>
      <c r="Q80" s="43"/>
      <c r="R80" s="43"/>
      <c r="S80" s="41"/>
      <c r="T8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1" spans="1:20" ht="22.5">
      <c r="A81" s="35">
        <v>80</v>
      </c>
      <c r="B81" s="36" t="s">
        <v>230</v>
      </c>
      <c r="C81" s="65" t="s">
        <v>231</v>
      </c>
      <c r="D81" s="66" t="s">
        <v>232</v>
      </c>
      <c r="E81" s="36"/>
      <c r="F81" s="36"/>
      <c r="G81" s="37">
        <v>130</v>
      </c>
      <c r="H81" s="38">
        <v>162.1</v>
      </c>
      <c r="I81" s="39">
        <f t="shared" si="2"/>
        <v>21073</v>
      </c>
      <c r="J81" s="40">
        <f t="shared" si="3"/>
        <v>0</v>
      </c>
      <c r="K81" s="41"/>
      <c r="L81" s="42">
        <f>Table13[[#This Row],[Količina]]*Table13[[#This Row],[Појединачна цена без   ПДВ-а ]]</f>
        <v>0</v>
      </c>
      <c r="M81" s="42">
        <f>Table13[[#This Row],[Укупан износ понуде без ПДВ ]]*0.08</f>
        <v>0</v>
      </c>
      <c r="N81" s="42">
        <f>Table13[[#This Row],[Укупан износ понуде без ПДВ ]]+Table13[[#This Row],[Износ ПДВ]]</f>
        <v>0</v>
      </c>
      <c r="O81" s="43"/>
      <c r="P81" s="43"/>
      <c r="Q81" s="43"/>
      <c r="R81" s="43"/>
      <c r="S81" s="41"/>
      <c r="T8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2" spans="1:20" ht="22.5">
      <c r="A82" s="35">
        <v>81</v>
      </c>
      <c r="B82" s="36" t="s">
        <v>233</v>
      </c>
      <c r="C82" s="65" t="s">
        <v>234</v>
      </c>
      <c r="D82" s="66" t="s">
        <v>232</v>
      </c>
      <c r="E82" s="36"/>
      <c r="F82" s="36"/>
      <c r="G82" s="37">
        <v>180</v>
      </c>
      <c r="H82" s="38">
        <v>283.10000000000002</v>
      </c>
      <c r="I82" s="39">
        <f t="shared" si="2"/>
        <v>50958.000000000007</v>
      </c>
      <c r="J82" s="40">
        <f t="shared" si="3"/>
        <v>0</v>
      </c>
      <c r="K82" s="41"/>
      <c r="L82" s="42">
        <f>Table13[[#This Row],[Količina]]*Table13[[#This Row],[Појединачна цена без   ПДВ-а ]]</f>
        <v>0</v>
      </c>
      <c r="M82" s="42">
        <f>Table13[[#This Row],[Укупан износ понуде без ПДВ ]]*0.08</f>
        <v>0</v>
      </c>
      <c r="N82" s="42">
        <f>Table13[[#This Row],[Укупан износ понуде без ПДВ ]]+Table13[[#This Row],[Износ ПДВ]]</f>
        <v>0</v>
      </c>
      <c r="O82" s="43"/>
      <c r="P82" s="43"/>
      <c r="Q82" s="43"/>
      <c r="R82" s="43"/>
      <c r="S82" s="41"/>
      <c r="T8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3" spans="1:20" ht="22.5">
      <c r="A83" s="35">
        <v>82</v>
      </c>
      <c r="B83" s="36" t="s">
        <v>235</v>
      </c>
      <c r="C83" s="65" t="s">
        <v>236</v>
      </c>
      <c r="D83" s="66" t="s">
        <v>237</v>
      </c>
      <c r="E83" s="36"/>
      <c r="F83" s="36"/>
      <c r="G83" s="37">
        <v>300</v>
      </c>
      <c r="H83" s="38">
        <v>317.39999999999998</v>
      </c>
      <c r="I83" s="39">
        <f t="shared" si="2"/>
        <v>95220</v>
      </c>
      <c r="J83" s="40">
        <f t="shared" si="3"/>
        <v>0</v>
      </c>
      <c r="K83" s="41"/>
      <c r="L83" s="42">
        <f>Table13[[#This Row],[Količina]]*Table13[[#This Row],[Појединачна цена без   ПДВ-а ]]</f>
        <v>0</v>
      </c>
      <c r="M83" s="42">
        <f>Table13[[#This Row],[Укупан износ понуде без ПДВ ]]*0.08</f>
        <v>0</v>
      </c>
      <c r="N83" s="42">
        <f>Table13[[#This Row],[Укупан износ понуде без ПДВ ]]+Table13[[#This Row],[Износ ПДВ]]</f>
        <v>0</v>
      </c>
      <c r="O83" s="43"/>
      <c r="P83" s="43"/>
      <c r="Q83" s="43"/>
      <c r="R83" s="43"/>
      <c r="S83" s="41"/>
      <c r="T8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4" spans="1:20" ht="22.5">
      <c r="A84" s="35">
        <v>83</v>
      </c>
      <c r="B84" s="36" t="s">
        <v>238</v>
      </c>
      <c r="C84" s="65" t="s">
        <v>239</v>
      </c>
      <c r="D84" s="66" t="s">
        <v>240</v>
      </c>
      <c r="E84" s="36"/>
      <c r="F84" s="36"/>
      <c r="G84" s="37">
        <v>60</v>
      </c>
      <c r="H84" s="38">
        <v>119.1</v>
      </c>
      <c r="I84" s="39">
        <f t="shared" si="2"/>
        <v>7146</v>
      </c>
      <c r="J84" s="40">
        <f t="shared" si="3"/>
        <v>0</v>
      </c>
      <c r="K84" s="41"/>
      <c r="L84" s="42">
        <f>Table13[[#This Row],[Količina]]*Table13[[#This Row],[Појединачна цена без   ПДВ-а ]]</f>
        <v>0</v>
      </c>
      <c r="M84" s="42">
        <f>Table13[[#This Row],[Укупан износ понуде без ПДВ ]]*0.08</f>
        <v>0</v>
      </c>
      <c r="N84" s="42">
        <f>Table13[[#This Row],[Укупан износ понуде без ПДВ ]]+Table13[[#This Row],[Износ ПДВ]]</f>
        <v>0</v>
      </c>
      <c r="O84" s="43"/>
      <c r="P84" s="43"/>
      <c r="Q84" s="43"/>
      <c r="R84" s="43"/>
      <c r="S84" s="41"/>
      <c r="T8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5" spans="1:20" ht="22.5">
      <c r="A85" s="35">
        <v>84</v>
      </c>
      <c r="B85" s="36" t="s">
        <v>241</v>
      </c>
      <c r="C85" s="65" t="s">
        <v>242</v>
      </c>
      <c r="D85" s="66" t="s">
        <v>240</v>
      </c>
      <c r="E85" s="36"/>
      <c r="F85" s="36"/>
      <c r="G85" s="37">
        <v>20</v>
      </c>
      <c r="H85" s="38">
        <v>238.3</v>
      </c>
      <c r="I85" s="39">
        <f t="shared" si="2"/>
        <v>4766</v>
      </c>
      <c r="J85" s="40">
        <f t="shared" si="3"/>
        <v>0</v>
      </c>
      <c r="K85" s="41"/>
      <c r="L85" s="42">
        <f>Table13[[#This Row],[Količina]]*Table13[[#This Row],[Појединачна цена без   ПДВ-а ]]</f>
        <v>0</v>
      </c>
      <c r="M85" s="42">
        <f>Table13[[#This Row],[Укупан износ понуде без ПДВ ]]*0.08</f>
        <v>0</v>
      </c>
      <c r="N85" s="42">
        <f>Table13[[#This Row],[Укупан износ понуде без ПДВ ]]+Table13[[#This Row],[Износ ПДВ]]</f>
        <v>0</v>
      </c>
      <c r="O85" s="43"/>
      <c r="P85" s="43"/>
      <c r="Q85" s="43"/>
      <c r="R85" s="43"/>
      <c r="S85" s="41"/>
      <c r="T8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6" spans="1:20" ht="22.5">
      <c r="A86" s="35">
        <v>85</v>
      </c>
      <c r="B86" s="36" t="s">
        <v>243</v>
      </c>
      <c r="C86" s="65" t="s">
        <v>244</v>
      </c>
      <c r="D86" s="66" t="s">
        <v>240</v>
      </c>
      <c r="E86" s="36"/>
      <c r="F86" s="36"/>
      <c r="G86" s="37">
        <v>10</v>
      </c>
      <c r="H86" s="38">
        <v>297.89999999999998</v>
      </c>
      <c r="I86" s="39">
        <f t="shared" si="2"/>
        <v>2979</v>
      </c>
      <c r="J86" s="40">
        <f t="shared" si="3"/>
        <v>0</v>
      </c>
      <c r="K86" s="41"/>
      <c r="L86" s="42">
        <f>Table13[[#This Row],[Količina]]*Table13[[#This Row],[Појединачна цена без   ПДВ-а ]]</f>
        <v>0</v>
      </c>
      <c r="M86" s="42">
        <f>Table13[[#This Row],[Укупан износ понуде без ПДВ ]]*0.08</f>
        <v>0</v>
      </c>
      <c r="N86" s="42">
        <f>Table13[[#This Row],[Укупан износ понуде без ПДВ ]]+Table13[[#This Row],[Износ ПДВ]]</f>
        <v>0</v>
      </c>
      <c r="O86" s="43"/>
      <c r="P86" s="43"/>
      <c r="Q86" s="43"/>
      <c r="R86" s="43"/>
      <c r="S86" s="41"/>
      <c r="T8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7" spans="1:20" ht="22.5">
      <c r="A87" s="35">
        <v>86</v>
      </c>
      <c r="B87" s="44" t="s">
        <v>245</v>
      </c>
      <c r="C87" s="67" t="s">
        <v>246</v>
      </c>
      <c r="D87" s="68" t="s">
        <v>247</v>
      </c>
      <c r="E87" s="44"/>
      <c r="F87" s="44"/>
      <c r="G87" s="37">
        <v>10</v>
      </c>
      <c r="H87" s="46">
        <v>453.7</v>
      </c>
      <c r="I87" s="39">
        <f t="shared" si="2"/>
        <v>4537</v>
      </c>
      <c r="J87" s="40">
        <f t="shared" si="3"/>
        <v>0</v>
      </c>
      <c r="K87" s="41"/>
      <c r="L87" s="42">
        <f>Table13[[#This Row],[Količina]]*Table13[[#This Row],[Појединачна цена без   ПДВ-а ]]</f>
        <v>0</v>
      </c>
      <c r="M87" s="42">
        <f>Table13[[#This Row],[Укупан износ понуде без ПДВ ]]*0.08</f>
        <v>0</v>
      </c>
      <c r="N87" s="42">
        <f>Table13[[#This Row],[Укупан износ понуде без ПДВ ]]+Table13[[#This Row],[Износ ПДВ]]</f>
        <v>0</v>
      </c>
      <c r="O87" s="43"/>
      <c r="P87" s="43"/>
      <c r="Q87" s="43"/>
      <c r="R87" s="43"/>
      <c r="S87" s="41"/>
      <c r="T8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8" spans="1:20" ht="22.5">
      <c r="A88" s="35">
        <v>87</v>
      </c>
      <c r="B88" s="36" t="s">
        <v>248</v>
      </c>
      <c r="C88" s="65" t="s">
        <v>249</v>
      </c>
      <c r="D88" s="66" t="s">
        <v>250</v>
      </c>
      <c r="E88" s="36"/>
      <c r="F88" s="36"/>
      <c r="G88" s="37">
        <v>90</v>
      </c>
      <c r="H88" s="38">
        <v>1618.1</v>
      </c>
      <c r="I88" s="39">
        <f t="shared" si="2"/>
        <v>145629</v>
      </c>
      <c r="J88" s="40">
        <f t="shared" si="3"/>
        <v>0</v>
      </c>
      <c r="K88" s="41"/>
      <c r="L88" s="42">
        <f>Table13[[#This Row],[Količina]]*Table13[[#This Row],[Појединачна цена без   ПДВ-а ]]</f>
        <v>0</v>
      </c>
      <c r="M88" s="42">
        <f>Table13[[#This Row],[Укупан износ понуде без ПДВ ]]*0.08</f>
        <v>0</v>
      </c>
      <c r="N88" s="42">
        <f>Table13[[#This Row],[Укупан износ понуде без ПДВ ]]+Table13[[#This Row],[Износ ПДВ]]</f>
        <v>0</v>
      </c>
      <c r="O88" s="43"/>
      <c r="P88" s="43"/>
      <c r="Q88" s="43"/>
      <c r="R88" s="43"/>
      <c r="S88" s="41"/>
      <c r="T8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89" spans="1:20" ht="22.5">
      <c r="A89" s="35">
        <v>88</v>
      </c>
      <c r="B89" s="44" t="s">
        <v>251</v>
      </c>
      <c r="C89" s="67" t="s">
        <v>252</v>
      </c>
      <c r="D89" s="68" t="s">
        <v>250</v>
      </c>
      <c r="E89" s="44"/>
      <c r="F89" s="44"/>
      <c r="G89" s="37">
        <v>30</v>
      </c>
      <c r="H89" s="46">
        <v>468.9</v>
      </c>
      <c r="I89" s="39">
        <f t="shared" si="2"/>
        <v>14067</v>
      </c>
      <c r="J89" s="40">
        <f t="shared" si="3"/>
        <v>0</v>
      </c>
      <c r="K89" s="41"/>
      <c r="L89" s="42">
        <f>Table13[[#This Row],[Količina]]*Table13[[#This Row],[Појединачна цена без   ПДВ-а ]]</f>
        <v>0</v>
      </c>
      <c r="M89" s="42">
        <f>Table13[[#This Row],[Укупан износ понуде без ПДВ ]]*0.08</f>
        <v>0</v>
      </c>
      <c r="N89" s="42">
        <f>Table13[[#This Row],[Укупан износ понуде без ПДВ ]]+Table13[[#This Row],[Износ ПДВ]]</f>
        <v>0</v>
      </c>
      <c r="O89" s="43"/>
      <c r="P89" s="43"/>
      <c r="Q89" s="43"/>
      <c r="R89" s="43"/>
      <c r="S89" s="41"/>
      <c r="T8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0" spans="1:20" ht="22.5">
      <c r="A90" s="35">
        <v>89</v>
      </c>
      <c r="B90" s="36" t="s">
        <v>253</v>
      </c>
      <c r="C90" s="65" t="s">
        <v>254</v>
      </c>
      <c r="D90" s="66" t="s">
        <v>255</v>
      </c>
      <c r="E90" s="36"/>
      <c r="F90" s="36"/>
      <c r="G90" s="37">
        <v>5</v>
      </c>
      <c r="H90" s="38">
        <v>500.7</v>
      </c>
      <c r="I90" s="39">
        <f t="shared" si="2"/>
        <v>2503.5</v>
      </c>
      <c r="J90" s="40">
        <f t="shared" si="3"/>
        <v>0</v>
      </c>
      <c r="K90" s="41"/>
      <c r="L90" s="42">
        <f>Table13[[#This Row],[Količina]]*Table13[[#This Row],[Појединачна цена без   ПДВ-а ]]</f>
        <v>0</v>
      </c>
      <c r="M90" s="42">
        <f>Table13[[#This Row],[Укупан износ понуде без ПДВ ]]*0.08</f>
        <v>0</v>
      </c>
      <c r="N90" s="42">
        <f>Table13[[#This Row],[Укупан износ понуде без ПДВ ]]+Table13[[#This Row],[Износ ПДВ]]</f>
        <v>0</v>
      </c>
      <c r="O90" s="43"/>
      <c r="P90" s="43"/>
      <c r="Q90" s="43"/>
      <c r="R90" s="43"/>
      <c r="S90" s="41"/>
      <c r="T9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1" spans="1:20" ht="22.5">
      <c r="A91" s="35">
        <v>90</v>
      </c>
      <c r="B91" s="36" t="s">
        <v>256</v>
      </c>
      <c r="C91" s="65" t="s">
        <v>257</v>
      </c>
      <c r="D91" s="66" t="s">
        <v>258</v>
      </c>
      <c r="E91" s="36"/>
      <c r="F91" s="36"/>
      <c r="G91" s="37">
        <v>5</v>
      </c>
      <c r="H91" s="38">
        <v>2265.6999999999998</v>
      </c>
      <c r="I91" s="39">
        <f t="shared" si="2"/>
        <v>11328.5</v>
      </c>
      <c r="J91" s="40">
        <f t="shared" si="3"/>
        <v>0</v>
      </c>
      <c r="K91" s="41"/>
      <c r="L91" s="42">
        <f>Table13[[#This Row],[Količina]]*Table13[[#This Row],[Појединачна цена без   ПДВ-а ]]</f>
        <v>0</v>
      </c>
      <c r="M91" s="42">
        <f>Table13[[#This Row],[Укупан износ понуде без ПДВ ]]*0.08</f>
        <v>0</v>
      </c>
      <c r="N91" s="42">
        <f>Table13[[#This Row],[Укупан износ понуде без ПДВ ]]+Table13[[#This Row],[Износ ПДВ]]</f>
        <v>0</v>
      </c>
      <c r="O91" s="43"/>
      <c r="P91" s="43"/>
      <c r="Q91" s="43"/>
      <c r="R91" s="43"/>
      <c r="S91" s="41"/>
      <c r="T9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2" spans="1:20" ht="22.5">
      <c r="A92" s="35">
        <v>91</v>
      </c>
      <c r="B92" s="44" t="s">
        <v>259</v>
      </c>
      <c r="C92" s="67" t="s">
        <v>260</v>
      </c>
      <c r="D92" s="68" t="s">
        <v>261</v>
      </c>
      <c r="E92" s="44"/>
      <c r="F92" s="44"/>
      <c r="G92" s="37">
        <v>6</v>
      </c>
      <c r="H92" s="46">
        <v>3362.3</v>
      </c>
      <c r="I92" s="39">
        <f t="shared" si="2"/>
        <v>20173.800000000003</v>
      </c>
      <c r="J92" s="40">
        <f t="shared" si="3"/>
        <v>0</v>
      </c>
      <c r="K92" s="41"/>
      <c r="L92" s="42">
        <f>Table13[[#This Row],[Količina]]*Table13[[#This Row],[Појединачна цена без   ПДВ-а ]]</f>
        <v>0</v>
      </c>
      <c r="M92" s="42">
        <f>Table13[[#This Row],[Укупан износ понуде без ПДВ ]]*0.08</f>
        <v>0</v>
      </c>
      <c r="N92" s="42">
        <f>Table13[[#This Row],[Укупан износ понуде без ПДВ ]]+Table13[[#This Row],[Износ ПДВ]]</f>
        <v>0</v>
      </c>
      <c r="O92" s="43"/>
      <c r="P92" s="43"/>
      <c r="Q92" s="43"/>
      <c r="R92" s="43"/>
      <c r="S92" s="41"/>
      <c r="T9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3" spans="1:20" ht="22.5">
      <c r="A93" s="35">
        <v>92</v>
      </c>
      <c r="B93" s="47">
        <v>1073191</v>
      </c>
      <c r="C93" s="67" t="s">
        <v>262</v>
      </c>
      <c r="D93" s="68"/>
      <c r="E93" s="44"/>
      <c r="F93" s="44"/>
      <c r="G93" s="48">
        <v>2</v>
      </c>
      <c r="H93" s="49">
        <v>4019.4</v>
      </c>
      <c r="I93" s="39">
        <f t="shared" si="2"/>
        <v>8038.8</v>
      </c>
      <c r="J93" s="40">
        <f t="shared" si="3"/>
        <v>0</v>
      </c>
      <c r="K93" s="41"/>
      <c r="L93" s="42">
        <f>Table13[[#This Row],[Količina]]*Table13[[#This Row],[Појединачна цена без   ПДВ-а ]]</f>
        <v>0</v>
      </c>
      <c r="M93" s="42">
        <f>Table13[[#This Row],[Укупан износ понуде без ПДВ ]]*0.08</f>
        <v>0</v>
      </c>
      <c r="N93" s="42">
        <f>Table13[[#This Row],[Укупан износ понуде без ПДВ ]]+Table13[[#This Row],[Износ ПДВ]]</f>
        <v>0</v>
      </c>
      <c r="O93" s="43"/>
      <c r="P93" s="43"/>
      <c r="Q93" s="43"/>
      <c r="R93" s="43"/>
      <c r="S93" s="41"/>
      <c r="T9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4" spans="1:20" ht="22.5">
      <c r="A94" s="35">
        <v>93</v>
      </c>
      <c r="B94" s="44" t="s">
        <v>263</v>
      </c>
      <c r="C94" s="67" t="s">
        <v>264</v>
      </c>
      <c r="D94" s="68" t="s">
        <v>265</v>
      </c>
      <c r="E94" s="44"/>
      <c r="F94" s="44"/>
      <c r="G94" s="37">
        <v>120</v>
      </c>
      <c r="H94" s="46">
        <v>272.10000000000002</v>
      </c>
      <c r="I94" s="39">
        <f t="shared" si="2"/>
        <v>32652.000000000004</v>
      </c>
      <c r="J94" s="40">
        <f t="shared" si="3"/>
        <v>0</v>
      </c>
      <c r="K94" s="41"/>
      <c r="L94" s="42">
        <f>Table13[[#This Row],[Količina]]*Table13[[#This Row],[Појединачна цена без   ПДВ-а ]]</f>
        <v>0</v>
      </c>
      <c r="M94" s="42">
        <f>Table13[[#This Row],[Укупан износ понуде без ПДВ ]]*0.08</f>
        <v>0</v>
      </c>
      <c r="N94" s="42">
        <f>Table13[[#This Row],[Укупан износ понуде без ПДВ ]]+Table13[[#This Row],[Износ ПДВ]]</f>
        <v>0</v>
      </c>
      <c r="O94" s="43"/>
      <c r="P94" s="43"/>
      <c r="Q94" s="43"/>
      <c r="R94" s="43"/>
      <c r="S94" s="41"/>
      <c r="T9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5" spans="1:20" ht="22.5">
      <c r="A95" s="35">
        <v>94</v>
      </c>
      <c r="B95" s="44" t="s">
        <v>266</v>
      </c>
      <c r="C95" s="67" t="s">
        <v>267</v>
      </c>
      <c r="D95" s="68" t="s">
        <v>265</v>
      </c>
      <c r="E95" s="44"/>
      <c r="F95" s="44"/>
      <c r="G95" s="37">
        <v>80</v>
      </c>
      <c r="H95" s="46">
        <v>327.9</v>
      </c>
      <c r="I95" s="39">
        <f t="shared" si="2"/>
        <v>26232</v>
      </c>
      <c r="J95" s="40">
        <f t="shared" si="3"/>
        <v>0</v>
      </c>
      <c r="K95" s="41"/>
      <c r="L95" s="42">
        <f>Table13[[#This Row],[Količina]]*Table13[[#This Row],[Појединачна цена без   ПДВ-а ]]</f>
        <v>0</v>
      </c>
      <c r="M95" s="42">
        <f>Table13[[#This Row],[Укупан износ понуде без ПДВ ]]*0.08</f>
        <v>0</v>
      </c>
      <c r="N95" s="42">
        <f>Table13[[#This Row],[Укупан износ понуде без ПДВ ]]+Table13[[#This Row],[Износ ПДВ]]</f>
        <v>0</v>
      </c>
      <c r="O95" s="43"/>
      <c r="P95" s="43"/>
      <c r="Q95" s="43"/>
      <c r="R95" s="43"/>
      <c r="S95" s="41"/>
      <c r="T9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6" spans="1:20" ht="22.5">
      <c r="A96" s="35">
        <v>95</v>
      </c>
      <c r="B96" s="36" t="s">
        <v>268</v>
      </c>
      <c r="C96" s="65" t="s">
        <v>269</v>
      </c>
      <c r="D96" s="66" t="s">
        <v>270</v>
      </c>
      <c r="E96" s="36"/>
      <c r="F96" s="36"/>
      <c r="G96" s="37">
        <v>10</v>
      </c>
      <c r="H96" s="38">
        <v>233.4</v>
      </c>
      <c r="I96" s="39">
        <f t="shared" si="2"/>
        <v>2334</v>
      </c>
      <c r="J96" s="40">
        <f t="shared" si="3"/>
        <v>0</v>
      </c>
      <c r="K96" s="41"/>
      <c r="L96" s="42">
        <f>Table13[[#This Row],[Količina]]*Table13[[#This Row],[Појединачна цена без   ПДВ-а ]]</f>
        <v>0</v>
      </c>
      <c r="M96" s="42">
        <f>Table13[[#This Row],[Укупан износ понуде без ПДВ ]]*0.08</f>
        <v>0</v>
      </c>
      <c r="N96" s="42">
        <f>Table13[[#This Row],[Укупан износ понуде без ПДВ ]]+Table13[[#This Row],[Износ ПДВ]]</f>
        <v>0</v>
      </c>
      <c r="O96" s="43"/>
      <c r="P96" s="43"/>
      <c r="Q96" s="43"/>
      <c r="R96" s="43"/>
      <c r="S96" s="41"/>
      <c r="T9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7" spans="1:20" ht="22.5">
      <c r="A97" s="35">
        <v>96</v>
      </c>
      <c r="B97" s="36" t="s">
        <v>271</v>
      </c>
      <c r="C97" s="65" t="s">
        <v>272</v>
      </c>
      <c r="D97" s="66" t="s">
        <v>270</v>
      </c>
      <c r="E97" s="36"/>
      <c r="F97" s="36"/>
      <c r="G97" s="37">
        <v>5</v>
      </c>
      <c r="H97" s="38">
        <v>417.6</v>
      </c>
      <c r="I97" s="39">
        <f t="shared" si="2"/>
        <v>2088</v>
      </c>
      <c r="J97" s="40">
        <f t="shared" si="3"/>
        <v>0</v>
      </c>
      <c r="K97" s="41"/>
      <c r="L97" s="42">
        <f>Table13[[#This Row],[Količina]]*Table13[[#This Row],[Појединачна цена без   ПДВ-а ]]</f>
        <v>0</v>
      </c>
      <c r="M97" s="42">
        <f>Table13[[#This Row],[Укупан износ понуде без ПДВ ]]*0.08</f>
        <v>0</v>
      </c>
      <c r="N97" s="42">
        <f>Table13[[#This Row],[Укупан износ понуде без ПДВ ]]+Table13[[#This Row],[Износ ПДВ]]</f>
        <v>0</v>
      </c>
      <c r="O97" s="43"/>
      <c r="P97" s="43"/>
      <c r="Q97" s="43"/>
      <c r="R97" s="43"/>
      <c r="S97" s="41"/>
      <c r="T9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8" spans="1:20" ht="22.5">
      <c r="A98" s="35">
        <v>97</v>
      </c>
      <c r="B98" s="36" t="s">
        <v>273</v>
      </c>
      <c r="C98" s="65" t="s">
        <v>274</v>
      </c>
      <c r="D98" s="66" t="s">
        <v>275</v>
      </c>
      <c r="E98" s="36"/>
      <c r="F98" s="36"/>
      <c r="G98" s="37">
        <v>120</v>
      </c>
      <c r="H98" s="38">
        <v>83.1</v>
      </c>
      <c r="I98" s="39">
        <f t="shared" si="2"/>
        <v>9972</v>
      </c>
      <c r="J98" s="40">
        <f t="shared" si="3"/>
        <v>0</v>
      </c>
      <c r="K98" s="41"/>
      <c r="L98" s="42">
        <f>Table13[[#This Row],[Količina]]*Table13[[#This Row],[Појединачна цена без   ПДВ-а ]]</f>
        <v>0</v>
      </c>
      <c r="M98" s="42">
        <f>Table13[[#This Row],[Укупан износ понуде без ПДВ ]]*0.08</f>
        <v>0</v>
      </c>
      <c r="N98" s="42">
        <f>Table13[[#This Row],[Укупан износ понуде без ПДВ ]]+Table13[[#This Row],[Износ ПДВ]]</f>
        <v>0</v>
      </c>
      <c r="O98" s="43"/>
      <c r="P98" s="43"/>
      <c r="Q98" s="43"/>
      <c r="R98" s="43"/>
      <c r="S98" s="41"/>
      <c r="T9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99" spans="1:20" ht="22.5">
      <c r="A99" s="35">
        <v>98</v>
      </c>
      <c r="B99" s="36" t="s">
        <v>276</v>
      </c>
      <c r="C99" s="65" t="s">
        <v>277</v>
      </c>
      <c r="D99" s="66" t="s">
        <v>278</v>
      </c>
      <c r="E99" s="36"/>
      <c r="F99" s="36"/>
      <c r="G99" s="37">
        <v>550</v>
      </c>
      <c r="H99" s="38">
        <v>222.5</v>
      </c>
      <c r="I99" s="39">
        <f t="shared" si="2"/>
        <v>122375</v>
      </c>
      <c r="J99" s="40">
        <f t="shared" si="3"/>
        <v>0</v>
      </c>
      <c r="K99" s="41"/>
      <c r="L99" s="42">
        <f>Table13[[#This Row],[Količina]]*Table13[[#This Row],[Појединачна цена без   ПДВ-а ]]</f>
        <v>0</v>
      </c>
      <c r="M99" s="42">
        <f>Table13[[#This Row],[Укупан износ понуде без ПДВ ]]*0.08</f>
        <v>0</v>
      </c>
      <c r="N99" s="42">
        <f>Table13[[#This Row],[Укупан износ понуде без ПДВ ]]+Table13[[#This Row],[Износ ПДВ]]</f>
        <v>0</v>
      </c>
      <c r="O99" s="43"/>
      <c r="P99" s="43"/>
      <c r="Q99" s="43"/>
      <c r="R99" s="43"/>
      <c r="S99" s="41"/>
      <c r="T9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0" spans="1:20" ht="22.5">
      <c r="A100" s="35">
        <v>99</v>
      </c>
      <c r="B100" s="36" t="s">
        <v>279</v>
      </c>
      <c r="C100" s="65" t="s">
        <v>280</v>
      </c>
      <c r="D100" s="66" t="s">
        <v>281</v>
      </c>
      <c r="E100" s="36"/>
      <c r="F100" s="36"/>
      <c r="G100" s="37">
        <v>30</v>
      </c>
      <c r="H100" s="38">
        <v>161</v>
      </c>
      <c r="I100" s="39">
        <f t="shared" si="2"/>
        <v>4830</v>
      </c>
      <c r="J100" s="40">
        <f t="shared" si="3"/>
        <v>0</v>
      </c>
      <c r="K100" s="41"/>
      <c r="L100" s="42">
        <f>Table13[[#This Row],[Količina]]*Table13[[#This Row],[Појединачна цена без   ПДВ-а ]]</f>
        <v>0</v>
      </c>
      <c r="M100" s="42">
        <f>Table13[[#This Row],[Укупан износ понуде без ПДВ ]]*0.08</f>
        <v>0</v>
      </c>
      <c r="N100" s="42">
        <f>Table13[[#This Row],[Укупан износ понуде без ПДВ ]]+Table13[[#This Row],[Износ ПДВ]]</f>
        <v>0</v>
      </c>
      <c r="O100" s="43"/>
      <c r="P100" s="43"/>
      <c r="Q100" s="43"/>
      <c r="R100" s="43"/>
      <c r="S100" s="41"/>
      <c r="T10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1" spans="1:20" ht="22.5">
      <c r="A101" s="35">
        <v>100</v>
      </c>
      <c r="B101" s="36" t="s">
        <v>282</v>
      </c>
      <c r="C101" s="65" t="s">
        <v>283</v>
      </c>
      <c r="D101" s="66" t="s">
        <v>281</v>
      </c>
      <c r="E101" s="36"/>
      <c r="F101" s="36"/>
      <c r="G101" s="37">
        <v>150</v>
      </c>
      <c r="H101" s="38">
        <v>83.2</v>
      </c>
      <c r="I101" s="39">
        <f t="shared" si="2"/>
        <v>12480</v>
      </c>
      <c r="J101" s="40">
        <f t="shared" si="3"/>
        <v>0</v>
      </c>
      <c r="K101" s="41"/>
      <c r="L101" s="42">
        <f>Table13[[#This Row],[Količina]]*Table13[[#This Row],[Појединачна цена без   ПДВ-а ]]</f>
        <v>0</v>
      </c>
      <c r="M101" s="42">
        <f>Table13[[#This Row],[Укупан износ понуде без ПДВ ]]*0.08</f>
        <v>0</v>
      </c>
      <c r="N101" s="42">
        <f>Table13[[#This Row],[Укупан износ понуде без ПДВ ]]+Table13[[#This Row],[Износ ПДВ]]</f>
        <v>0</v>
      </c>
      <c r="O101" s="43"/>
      <c r="P101" s="43"/>
      <c r="Q101" s="43"/>
      <c r="R101" s="43"/>
      <c r="S101" s="41"/>
      <c r="T10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2" spans="1:20" ht="22.5">
      <c r="A102" s="35">
        <v>101</v>
      </c>
      <c r="B102" s="36" t="s">
        <v>284</v>
      </c>
      <c r="C102" s="65" t="s">
        <v>285</v>
      </c>
      <c r="D102" s="66" t="s">
        <v>286</v>
      </c>
      <c r="E102" s="36"/>
      <c r="F102" s="36"/>
      <c r="G102" s="37">
        <v>300</v>
      </c>
      <c r="H102" s="38">
        <v>692.8</v>
      </c>
      <c r="I102" s="39">
        <f t="shared" si="2"/>
        <v>207840</v>
      </c>
      <c r="J102" s="40">
        <f t="shared" si="3"/>
        <v>0</v>
      </c>
      <c r="K102" s="41"/>
      <c r="L102" s="42">
        <f>Table13[[#This Row],[Količina]]*Table13[[#This Row],[Појединачна цена без   ПДВ-а ]]</f>
        <v>0</v>
      </c>
      <c r="M102" s="42">
        <f>Table13[[#This Row],[Укупан износ понуде без ПДВ ]]*0.08</f>
        <v>0</v>
      </c>
      <c r="N102" s="42">
        <f>Table13[[#This Row],[Укупан износ понуде без ПДВ ]]+Table13[[#This Row],[Износ ПДВ]]</f>
        <v>0</v>
      </c>
      <c r="O102" s="43"/>
      <c r="P102" s="43"/>
      <c r="Q102" s="43"/>
      <c r="R102" s="43"/>
      <c r="S102" s="41"/>
      <c r="T10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3" spans="1:20" ht="22.5">
      <c r="A103" s="35">
        <v>102</v>
      </c>
      <c r="B103" s="36" t="s">
        <v>287</v>
      </c>
      <c r="C103" s="65" t="s">
        <v>288</v>
      </c>
      <c r="D103" s="66" t="s">
        <v>289</v>
      </c>
      <c r="E103" s="36"/>
      <c r="F103" s="36"/>
      <c r="G103" s="37">
        <v>140</v>
      </c>
      <c r="H103" s="38">
        <v>198.2</v>
      </c>
      <c r="I103" s="39">
        <f t="shared" si="2"/>
        <v>27748</v>
      </c>
      <c r="J103" s="40">
        <f t="shared" si="3"/>
        <v>0</v>
      </c>
      <c r="K103" s="41"/>
      <c r="L103" s="42">
        <f>Table13[[#This Row],[Količina]]*Table13[[#This Row],[Појединачна цена без   ПДВ-а ]]</f>
        <v>0</v>
      </c>
      <c r="M103" s="42">
        <f>Table13[[#This Row],[Укупан износ понуде без ПДВ ]]*0.08</f>
        <v>0</v>
      </c>
      <c r="N103" s="42">
        <f>Table13[[#This Row],[Укупан износ понуде без ПДВ ]]+Table13[[#This Row],[Износ ПДВ]]</f>
        <v>0</v>
      </c>
      <c r="O103" s="43"/>
      <c r="P103" s="43"/>
      <c r="Q103" s="43"/>
      <c r="R103" s="43"/>
      <c r="S103" s="41"/>
      <c r="T10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4" spans="1:20" ht="22.5">
      <c r="A104" s="35">
        <v>103</v>
      </c>
      <c r="B104" s="36" t="s">
        <v>290</v>
      </c>
      <c r="C104" s="65" t="s">
        <v>291</v>
      </c>
      <c r="D104" s="66" t="s">
        <v>292</v>
      </c>
      <c r="E104" s="36"/>
      <c r="F104" s="36"/>
      <c r="G104" s="37">
        <v>60</v>
      </c>
      <c r="H104" s="38">
        <v>225.5</v>
      </c>
      <c r="I104" s="39">
        <f t="shared" si="2"/>
        <v>13530</v>
      </c>
      <c r="J104" s="40">
        <f t="shared" si="3"/>
        <v>0</v>
      </c>
      <c r="K104" s="41"/>
      <c r="L104" s="42">
        <f>Table13[[#This Row],[Količina]]*Table13[[#This Row],[Појединачна цена без   ПДВ-а ]]</f>
        <v>0</v>
      </c>
      <c r="M104" s="42">
        <f>Table13[[#This Row],[Укупан износ понуде без ПДВ ]]*0.08</f>
        <v>0</v>
      </c>
      <c r="N104" s="42">
        <f>Table13[[#This Row],[Укупан износ понуде без ПДВ ]]+Table13[[#This Row],[Износ ПДВ]]</f>
        <v>0</v>
      </c>
      <c r="O104" s="43"/>
      <c r="P104" s="43"/>
      <c r="Q104" s="43"/>
      <c r="R104" s="43"/>
      <c r="S104" s="41"/>
      <c r="T10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5" spans="1:20" ht="22.5">
      <c r="A105" s="35">
        <v>104</v>
      </c>
      <c r="B105" s="36" t="s">
        <v>293</v>
      </c>
      <c r="C105" s="65" t="s">
        <v>294</v>
      </c>
      <c r="D105" s="66" t="s">
        <v>295</v>
      </c>
      <c r="E105" s="36"/>
      <c r="F105" s="36"/>
      <c r="G105" s="37">
        <v>40</v>
      </c>
      <c r="H105" s="38">
        <v>428.7</v>
      </c>
      <c r="I105" s="39">
        <f t="shared" si="2"/>
        <v>17148</v>
      </c>
      <c r="J105" s="40">
        <f t="shared" si="3"/>
        <v>0</v>
      </c>
      <c r="K105" s="41"/>
      <c r="L105" s="42">
        <f>Table13[[#This Row],[Količina]]*Table13[[#This Row],[Појединачна цена без   ПДВ-а ]]</f>
        <v>0</v>
      </c>
      <c r="M105" s="42">
        <f>Table13[[#This Row],[Укупан износ понуде без ПДВ ]]*0.08</f>
        <v>0</v>
      </c>
      <c r="N105" s="42">
        <f>Table13[[#This Row],[Укупан износ понуде без ПДВ ]]+Table13[[#This Row],[Износ ПДВ]]</f>
        <v>0</v>
      </c>
      <c r="O105" s="43"/>
      <c r="P105" s="43"/>
      <c r="Q105" s="43"/>
      <c r="R105" s="43"/>
      <c r="S105" s="41"/>
      <c r="T10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6" spans="1:20" ht="22.5">
      <c r="A106" s="35">
        <v>105</v>
      </c>
      <c r="B106" s="44" t="s">
        <v>296</v>
      </c>
      <c r="C106" s="67" t="s">
        <v>297</v>
      </c>
      <c r="D106" s="68" t="s">
        <v>298</v>
      </c>
      <c r="E106" s="44"/>
      <c r="F106" s="44"/>
      <c r="G106" s="37">
        <v>15</v>
      </c>
      <c r="H106" s="46">
        <v>988</v>
      </c>
      <c r="I106" s="39">
        <f t="shared" si="2"/>
        <v>14820</v>
      </c>
      <c r="J106" s="40">
        <f t="shared" si="3"/>
        <v>0</v>
      </c>
      <c r="K106" s="41"/>
      <c r="L106" s="42">
        <f>Table13[[#This Row],[Količina]]*Table13[[#This Row],[Појединачна цена без   ПДВ-а ]]</f>
        <v>0</v>
      </c>
      <c r="M106" s="42">
        <f>Table13[[#This Row],[Укупан износ понуде без ПДВ ]]*0.08</f>
        <v>0</v>
      </c>
      <c r="N106" s="42">
        <f>Table13[[#This Row],[Укупан износ понуде без ПДВ ]]+Table13[[#This Row],[Износ ПДВ]]</f>
        <v>0</v>
      </c>
      <c r="O106" s="43"/>
      <c r="P106" s="43"/>
      <c r="Q106" s="43"/>
      <c r="R106" s="43"/>
      <c r="S106" s="41"/>
      <c r="T10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7" spans="1:20" ht="33.75">
      <c r="A107" s="35">
        <v>106</v>
      </c>
      <c r="B107" s="36" t="s">
        <v>299</v>
      </c>
      <c r="C107" s="65" t="s">
        <v>300</v>
      </c>
      <c r="D107" s="66" t="s">
        <v>301</v>
      </c>
      <c r="E107" s="36"/>
      <c r="F107" s="36"/>
      <c r="G107" s="37">
        <v>60</v>
      </c>
      <c r="H107" s="38">
        <v>204.4</v>
      </c>
      <c r="I107" s="39">
        <f t="shared" si="2"/>
        <v>12264</v>
      </c>
      <c r="J107" s="40">
        <f t="shared" si="3"/>
        <v>0</v>
      </c>
      <c r="K107" s="41"/>
      <c r="L107" s="42">
        <f>Table13[[#This Row],[Količina]]*Table13[[#This Row],[Појединачна цена без   ПДВ-а ]]</f>
        <v>0</v>
      </c>
      <c r="M107" s="42">
        <f>Table13[[#This Row],[Укупан износ понуде без ПДВ ]]*0.08</f>
        <v>0</v>
      </c>
      <c r="N107" s="42">
        <f>Table13[[#This Row],[Укупан износ понуде без ПДВ ]]+Table13[[#This Row],[Износ ПДВ]]</f>
        <v>0</v>
      </c>
      <c r="O107" s="43"/>
      <c r="P107" s="43"/>
      <c r="Q107" s="43"/>
      <c r="R107" s="43"/>
      <c r="S107" s="41"/>
      <c r="T10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8" spans="1:20" ht="22.5">
      <c r="A108" s="35">
        <v>107</v>
      </c>
      <c r="B108" s="36" t="s">
        <v>302</v>
      </c>
      <c r="C108" s="65" t="s">
        <v>303</v>
      </c>
      <c r="D108" s="66" t="s">
        <v>304</v>
      </c>
      <c r="E108" s="36"/>
      <c r="F108" s="36"/>
      <c r="G108" s="37">
        <v>20</v>
      </c>
      <c r="H108" s="38">
        <v>307.60000000000002</v>
      </c>
      <c r="I108" s="39">
        <f t="shared" si="2"/>
        <v>6152</v>
      </c>
      <c r="J108" s="40">
        <f t="shared" si="3"/>
        <v>0</v>
      </c>
      <c r="K108" s="41"/>
      <c r="L108" s="42">
        <f>Table13[[#This Row],[Količina]]*Table13[[#This Row],[Појединачна цена без   ПДВ-а ]]</f>
        <v>0</v>
      </c>
      <c r="M108" s="42">
        <f>Table13[[#This Row],[Укупан износ понуде без ПДВ ]]*0.08</f>
        <v>0</v>
      </c>
      <c r="N108" s="42">
        <f>Table13[[#This Row],[Укупан износ понуде без ПДВ ]]+Table13[[#This Row],[Износ ПДВ]]</f>
        <v>0</v>
      </c>
      <c r="O108" s="43"/>
      <c r="P108" s="43"/>
      <c r="Q108" s="43"/>
      <c r="R108" s="43"/>
      <c r="S108" s="41"/>
      <c r="T10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09" spans="1:20" ht="22.5">
      <c r="A109" s="35">
        <v>108</v>
      </c>
      <c r="B109" s="44" t="s">
        <v>305</v>
      </c>
      <c r="C109" s="67" t="s">
        <v>306</v>
      </c>
      <c r="D109" s="68" t="s">
        <v>307</v>
      </c>
      <c r="E109" s="44"/>
      <c r="F109" s="44"/>
      <c r="G109" s="37">
        <v>180</v>
      </c>
      <c r="H109" s="46">
        <v>681.4</v>
      </c>
      <c r="I109" s="39">
        <f t="shared" si="2"/>
        <v>122652</v>
      </c>
      <c r="J109" s="40">
        <f t="shared" si="3"/>
        <v>0</v>
      </c>
      <c r="K109" s="41"/>
      <c r="L109" s="42">
        <f>Table13[[#This Row],[Količina]]*Table13[[#This Row],[Појединачна цена без   ПДВ-а ]]</f>
        <v>0</v>
      </c>
      <c r="M109" s="42">
        <f>Table13[[#This Row],[Укупан износ понуде без ПДВ ]]*0.08</f>
        <v>0</v>
      </c>
      <c r="N109" s="42">
        <f>Table13[[#This Row],[Укупан износ понуде без ПДВ ]]+Table13[[#This Row],[Износ ПДВ]]</f>
        <v>0</v>
      </c>
      <c r="O109" s="43"/>
      <c r="P109" s="43"/>
      <c r="Q109" s="43"/>
      <c r="R109" s="43"/>
      <c r="S109" s="41"/>
      <c r="T10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0" spans="1:20" ht="22.5">
      <c r="A110" s="35">
        <v>109</v>
      </c>
      <c r="B110" s="36" t="s">
        <v>308</v>
      </c>
      <c r="C110" s="65" t="s">
        <v>309</v>
      </c>
      <c r="D110" s="66" t="s">
        <v>174</v>
      </c>
      <c r="E110" s="36"/>
      <c r="F110" s="36"/>
      <c r="G110" s="37">
        <v>80</v>
      </c>
      <c r="H110" s="38">
        <v>145.1</v>
      </c>
      <c r="I110" s="39">
        <f t="shared" si="2"/>
        <v>11608</v>
      </c>
      <c r="J110" s="40">
        <f t="shared" si="3"/>
        <v>0</v>
      </c>
      <c r="K110" s="41"/>
      <c r="L110" s="42">
        <f>Table13[[#This Row],[Količina]]*Table13[[#This Row],[Појединачна цена без   ПДВ-а ]]</f>
        <v>0</v>
      </c>
      <c r="M110" s="42">
        <f>Table13[[#This Row],[Укупан износ понуде без ПДВ ]]*0.08</f>
        <v>0</v>
      </c>
      <c r="N110" s="42">
        <f>Table13[[#This Row],[Укупан износ понуде без ПДВ ]]+Table13[[#This Row],[Износ ПДВ]]</f>
        <v>0</v>
      </c>
      <c r="O110" s="43"/>
      <c r="P110" s="43"/>
      <c r="Q110" s="43"/>
      <c r="R110" s="43"/>
      <c r="S110" s="41"/>
      <c r="T11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1" spans="1:20" ht="22.5">
      <c r="A111" s="35">
        <v>110</v>
      </c>
      <c r="B111" s="36" t="s">
        <v>310</v>
      </c>
      <c r="C111" s="65" t="s">
        <v>311</v>
      </c>
      <c r="D111" s="66" t="s">
        <v>174</v>
      </c>
      <c r="E111" s="36"/>
      <c r="F111" s="36"/>
      <c r="G111" s="37">
        <v>170</v>
      </c>
      <c r="H111" s="38">
        <v>108.9</v>
      </c>
      <c r="I111" s="39">
        <f t="shared" si="2"/>
        <v>18513</v>
      </c>
      <c r="J111" s="40">
        <f t="shared" si="3"/>
        <v>0</v>
      </c>
      <c r="K111" s="41"/>
      <c r="L111" s="42">
        <f>Table13[[#This Row],[Količina]]*Table13[[#This Row],[Појединачна цена без   ПДВ-а ]]</f>
        <v>0</v>
      </c>
      <c r="M111" s="42">
        <f>Table13[[#This Row],[Укупан износ понуде без ПДВ ]]*0.08</f>
        <v>0</v>
      </c>
      <c r="N111" s="42">
        <f>Table13[[#This Row],[Укупан износ понуде без ПДВ ]]+Table13[[#This Row],[Износ ПДВ]]</f>
        <v>0</v>
      </c>
      <c r="O111" s="43"/>
      <c r="P111" s="43"/>
      <c r="Q111" s="43"/>
      <c r="R111" s="43"/>
      <c r="S111" s="41"/>
      <c r="T11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2" spans="1:20" ht="22.5">
      <c r="A112" s="35">
        <v>111</v>
      </c>
      <c r="B112" s="36" t="s">
        <v>312</v>
      </c>
      <c r="C112" s="65" t="s">
        <v>313</v>
      </c>
      <c r="D112" s="66" t="s">
        <v>314</v>
      </c>
      <c r="E112" s="36"/>
      <c r="F112" s="36"/>
      <c r="G112" s="37">
        <v>20</v>
      </c>
      <c r="H112" s="38">
        <v>251.5</v>
      </c>
      <c r="I112" s="39">
        <f t="shared" si="2"/>
        <v>5030</v>
      </c>
      <c r="J112" s="40">
        <f t="shared" si="3"/>
        <v>0</v>
      </c>
      <c r="K112" s="41"/>
      <c r="L112" s="42">
        <f>Table13[[#This Row],[Količina]]*Table13[[#This Row],[Појединачна цена без   ПДВ-а ]]</f>
        <v>0</v>
      </c>
      <c r="M112" s="42">
        <f>Table13[[#This Row],[Укупан износ понуде без ПДВ ]]*0.08</f>
        <v>0</v>
      </c>
      <c r="N112" s="42">
        <f>Table13[[#This Row],[Укупан износ понуде без ПДВ ]]+Table13[[#This Row],[Износ ПДВ]]</f>
        <v>0</v>
      </c>
      <c r="O112" s="43"/>
      <c r="P112" s="43"/>
      <c r="Q112" s="43"/>
      <c r="R112" s="43"/>
      <c r="S112" s="41"/>
      <c r="T11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3" spans="1:20">
      <c r="A113" s="35">
        <v>112</v>
      </c>
      <c r="B113" s="36" t="s">
        <v>315</v>
      </c>
      <c r="C113" s="65" t="s">
        <v>316</v>
      </c>
      <c r="D113" s="66" t="s">
        <v>314</v>
      </c>
      <c r="E113" s="36"/>
      <c r="F113" s="36"/>
      <c r="G113" s="37">
        <v>5</v>
      </c>
      <c r="H113" s="38">
        <v>251.5</v>
      </c>
      <c r="I113" s="39">
        <f t="shared" si="2"/>
        <v>1257.5</v>
      </c>
      <c r="J113" s="40">
        <f t="shared" si="3"/>
        <v>0</v>
      </c>
      <c r="K113" s="41"/>
      <c r="L113" s="42">
        <f>Table13[[#This Row],[Količina]]*Table13[[#This Row],[Појединачна цена без   ПДВ-а ]]</f>
        <v>0</v>
      </c>
      <c r="M113" s="42">
        <f>Table13[[#This Row],[Укупан износ понуде без ПДВ ]]*0.08</f>
        <v>0</v>
      </c>
      <c r="N113" s="42">
        <f>Table13[[#This Row],[Укупан износ понуде без ПДВ ]]+Table13[[#This Row],[Износ ПДВ]]</f>
        <v>0</v>
      </c>
      <c r="O113" s="43"/>
      <c r="P113" s="43"/>
      <c r="Q113" s="43"/>
      <c r="R113" s="43"/>
      <c r="S113" s="41"/>
      <c r="T11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4" spans="1:20" ht="22.5">
      <c r="A114" s="35">
        <v>113</v>
      </c>
      <c r="B114" s="36" t="s">
        <v>317</v>
      </c>
      <c r="C114" s="65" t="s">
        <v>318</v>
      </c>
      <c r="D114" s="66" t="s">
        <v>319</v>
      </c>
      <c r="E114" s="36"/>
      <c r="F114" s="36"/>
      <c r="G114" s="37">
        <v>720</v>
      </c>
      <c r="H114" s="38">
        <v>73.400000000000006</v>
      </c>
      <c r="I114" s="39">
        <f t="shared" si="2"/>
        <v>52848.000000000007</v>
      </c>
      <c r="J114" s="40">
        <f t="shared" si="3"/>
        <v>0</v>
      </c>
      <c r="K114" s="41"/>
      <c r="L114" s="42">
        <f>Table13[[#This Row],[Količina]]*Table13[[#This Row],[Појединачна цена без   ПДВ-а ]]</f>
        <v>0</v>
      </c>
      <c r="M114" s="42">
        <f>Table13[[#This Row],[Укупан износ понуде без ПДВ ]]*0.08</f>
        <v>0</v>
      </c>
      <c r="N114" s="42">
        <f>Table13[[#This Row],[Укупан износ понуде без ПДВ ]]+Table13[[#This Row],[Износ ПДВ]]</f>
        <v>0</v>
      </c>
      <c r="O114" s="43"/>
      <c r="P114" s="43"/>
      <c r="Q114" s="43"/>
      <c r="R114" s="43"/>
      <c r="S114" s="41"/>
      <c r="T11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5" spans="1:20" ht="22.5">
      <c r="A115" s="35">
        <v>114</v>
      </c>
      <c r="B115" s="36" t="s">
        <v>320</v>
      </c>
      <c r="C115" s="65" t="s">
        <v>321</v>
      </c>
      <c r="D115" s="66" t="s">
        <v>322</v>
      </c>
      <c r="E115" s="36"/>
      <c r="F115" s="36"/>
      <c r="G115" s="37">
        <v>20</v>
      </c>
      <c r="H115" s="38">
        <v>260.8</v>
      </c>
      <c r="I115" s="39">
        <f t="shared" si="2"/>
        <v>5216</v>
      </c>
      <c r="J115" s="40">
        <f t="shared" si="3"/>
        <v>0</v>
      </c>
      <c r="K115" s="41"/>
      <c r="L115" s="42">
        <f>Table13[[#This Row],[Količina]]*Table13[[#This Row],[Појединачна цена без   ПДВ-а ]]</f>
        <v>0</v>
      </c>
      <c r="M115" s="42">
        <f>Table13[[#This Row],[Укупан износ понуде без ПДВ ]]*0.08</f>
        <v>0</v>
      </c>
      <c r="N115" s="42">
        <f>Table13[[#This Row],[Укупан износ понуде без ПДВ ]]+Table13[[#This Row],[Износ ПДВ]]</f>
        <v>0</v>
      </c>
      <c r="O115" s="43"/>
      <c r="P115" s="43"/>
      <c r="Q115" s="43"/>
      <c r="R115" s="43"/>
      <c r="S115" s="41"/>
      <c r="T11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6" spans="1:20" ht="22.5">
      <c r="A116" s="35">
        <v>115</v>
      </c>
      <c r="B116" s="36" t="s">
        <v>323</v>
      </c>
      <c r="C116" s="65" t="s">
        <v>324</v>
      </c>
      <c r="D116" s="66" t="s">
        <v>322</v>
      </c>
      <c r="E116" s="36"/>
      <c r="F116" s="36"/>
      <c r="G116" s="37">
        <v>20</v>
      </c>
      <c r="H116" s="38">
        <v>238.2</v>
      </c>
      <c r="I116" s="39">
        <f t="shared" si="2"/>
        <v>4764</v>
      </c>
      <c r="J116" s="40">
        <f t="shared" si="3"/>
        <v>0</v>
      </c>
      <c r="K116" s="41"/>
      <c r="L116" s="42">
        <f>Table13[[#This Row],[Količina]]*Table13[[#This Row],[Појединачна цена без   ПДВ-а ]]</f>
        <v>0</v>
      </c>
      <c r="M116" s="42">
        <f>Table13[[#This Row],[Укупан износ понуде без ПДВ ]]*0.08</f>
        <v>0</v>
      </c>
      <c r="N116" s="42">
        <f>Table13[[#This Row],[Укупан износ понуде без ПДВ ]]+Table13[[#This Row],[Износ ПДВ]]</f>
        <v>0</v>
      </c>
      <c r="O116" s="43"/>
      <c r="P116" s="43"/>
      <c r="Q116" s="43"/>
      <c r="R116" s="43"/>
      <c r="S116" s="41"/>
      <c r="T11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7" spans="1:20" ht="22.5">
      <c r="A117" s="35">
        <v>116</v>
      </c>
      <c r="B117" s="36" t="s">
        <v>325</v>
      </c>
      <c r="C117" s="65" t="s">
        <v>326</v>
      </c>
      <c r="D117" s="66" t="s">
        <v>307</v>
      </c>
      <c r="E117" s="36"/>
      <c r="F117" s="36"/>
      <c r="G117" s="37">
        <v>500</v>
      </c>
      <c r="H117" s="38">
        <v>186.7</v>
      </c>
      <c r="I117" s="39">
        <f t="shared" si="2"/>
        <v>93350</v>
      </c>
      <c r="J117" s="40">
        <f t="shared" si="3"/>
        <v>0</v>
      </c>
      <c r="K117" s="41"/>
      <c r="L117" s="42">
        <f>Table13[[#This Row],[Količina]]*Table13[[#This Row],[Појединачна цена без   ПДВ-а ]]</f>
        <v>0</v>
      </c>
      <c r="M117" s="42">
        <f>Table13[[#This Row],[Укупан износ понуде без ПДВ ]]*0.08</f>
        <v>0</v>
      </c>
      <c r="N117" s="42">
        <f>Table13[[#This Row],[Укупан износ понуде без ПДВ ]]+Table13[[#This Row],[Износ ПДВ]]</f>
        <v>0</v>
      </c>
      <c r="O117" s="43"/>
      <c r="P117" s="43"/>
      <c r="Q117" s="43"/>
      <c r="R117" s="43"/>
      <c r="S117" s="41"/>
      <c r="T11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8" spans="1:20" ht="22.5">
      <c r="A118" s="35">
        <v>117</v>
      </c>
      <c r="B118" s="36" t="s">
        <v>327</v>
      </c>
      <c r="C118" s="65" t="s">
        <v>328</v>
      </c>
      <c r="D118" s="66" t="s">
        <v>329</v>
      </c>
      <c r="E118" s="36"/>
      <c r="F118" s="36"/>
      <c r="G118" s="37">
        <v>1100</v>
      </c>
      <c r="H118" s="38">
        <v>97.1</v>
      </c>
      <c r="I118" s="39">
        <f t="shared" si="2"/>
        <v>106810</v>
      </c>
      <c r="J118" s="40">
        <f t="shared" si="3"/>
        <v>0</v>
      </c>
      <c r="K118" s="41"/>
      <c r="L118" s="42">
        <f>Table13[[#This Row],[Količina]]*Table13[[#This Row],[Појединачна цена без   ПДВ-а ]]</f>
        <v>0</v>
      </c>
      <c r="M118" s="42">
        <f>Table13[[#This Row],[Укупан износ понуде без ПДВ ]]*0.08</f>
        <v>0</v>
      </c>
      <c r="N118" s="42">
        <f>Table13[[#This Row],[Укупан износ понуде без ПДВ ]]+Table13[[#This Row],[Износ ПДВ]]</f>
        <v>0</v>
      </c>
      <c r="O118" s="43"/>
      <c r="P118" s="43"/>
      <c r="Q118" s="43"/>
      <c r="R118" s="43"/>
      <c r="S118" s="41"/>
      <c r="T11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19" spans="1:20" ht="22.5">
      <c r="A119" s="35">
        <v>118</v>
      </c>
      <c r="B119" s="36" t="s">
        <v>330</v>
      </c>
      <c r="C119" s="65" t="s">
        <v>331</v>
      </c>
      <c r="D119" s="66" t="s">
        <v>332</v>
      </c>
      <c r="E119" s="36"/>
      <c r="F119" s="36"/>
      <c r="G119" s="37">
        <v>400</v>
      </c>
      <c r="H119" s="38">
        <v>69.8</v>
      </c>
      <c r="I119" s="39">
        <f t="shared" si="2"/>
        <v>27920</v>
      </c>
      <c r="J119" s="40">
        <f t="shared" si="3"/>
        <v>0</v>
      </c>
      <c r="K119" s="41"/>
      <c r="L119" s="42">
        <f>Table13[[#This Row],[Količina]]*Table13[[#This Row],[Појединачна цена без   ПДВ-а ]]</f>
        <v>0</v>
      </c>
      <c r="M119" s="42">
        <f>Table13[[#This Row],[Укупан износ понуде без ПДВ ]]*0.08</f>
        <v>0</v>
      </c>
      <c r="N119" s="42">
        <f>Table13[[#This Row],[Укупан износ понуде без ПДВ ]]+Table13[[#This Row],[Износ ПДВ]]</f>
        <v>0</v>
      </c>
      <c r="O119" s="43"/>
      <c r="P119" s="43"/>
      <c r="Q119" s="43"/>
      <c r="R119" s="43"/>
      <c r="S119" s="41"/>
      <c r="T11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0" spans="1:20" ht="22.5">
      <c r="A120" s="35">
        <v>119</v>
      </c>
      <c r="B120" s="44" t="s">
        <v>333</v>
      </c>
      <c r="C120" s="67" t="s">
        <v>334</v>
      </c>
      <c r="D120" s="68" t="s">
        <v>335</v>
      </c>
      <c r="E120" s="44"/>
      <c r="F120" s="44"/>
      <c r="G120" s="37">
        <v>10</v>
      </c>
      <c r="H120" s="46">
        <v>1194</v>
      </c>
      <c r="I120" s="39">
        <f t="shared" si="2"/>
        <v>11940</v>
      </c>
      <c r="J120" s="40">
        <f t="shared" si="3"/>
        <v>0</v>
      </c>
      <c r="K120" s="41"/>
      <c r="L120" s="42">
        <f>Table13[[#This Row],[Količina]]*Table13[[#This Row],[Појединачна цена без   ПДВ-а ]]</f>
        <v>0</v>
      </c>
      <c r="M120" s="42">
        <f>Table13[[#This Row],[Укупан износ понуде без ПДВ ]]*0.08</f>
        <v>0</v>
      </c>
      <c r="N120" s="42">
        <f>Table13[[#This Row],[Укупан износ понуде без ПДВ ]]+Table13[[#This Row],[Износ ПДВ]]</f>
        <v>0</v>
      </c>
      <c r="O120" s="43"/>
      <c r="P120" s="43"/>
      <c r="Q120" s="43"/>
      <c r="R120" s="43"/>
      <c r="S120" s="41"/>
      <c r="T12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1" spans="1:20" ht="22.5">
      <c r="A121" s="35">
        <v>120</v>
      </c>
      <c r="B121" s="36" t="s">
        <v>336</v>
      </c>
      <c r="C121" s="65" t="s">
        <v>337</v>
      </c>
      <c r="D121" s="66" t="s">
        <v>338</v>
      </c>
      <c r="E121" s="36"/>
      <c r="F121" s="36"/>
      <c r="G121" s="37">
        <v>400</v>
      </c>
      <c r="H121" s="38">
        <v>132</v>
      </c>
      <c r="I121" s="39">
        <f t="shared" si="2"/>
        <v>52800</v>
      </c>
      <c r="J121" s="40">
        <f t="shared" si="3"/>
        <v>0</v>
      </c>
      <c r="K121" s="41"/>
      <c r="L121" s="42">
        <f>Table13[[#This Row],[Količina]]*Table13[[#This Row],[Појединачна цена без   ПДВ-а ]]</f>
        <v>0</v>
      </c>
      <c r="M121" s="42">
        <f>Table13[[#This Row],[Укупан износ понуде без ПДВ ]]*0.08</f>
        <v>0</v>
      </c>
      <c r="N121" s="42">
        <f>Table13[[#This Row],[Укупан износ понуде без ПДВ ]]+Table13[[#This Row],[Износ ПДВ]]</f>
        <v>0</v>
      </c>
      <c r="O121" s="43"/>
      <c r="P121" s="43"/>
      <c r="Q121" s="43"/>
      <c r="R121" s="43"/>
      <c r="S121" s="41"/>
      <c r="T12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2" spans="1:20" ht="22.5">
      <c r="A122" s="35">
        <v>121</v>
      </c>
      <c r="B122" s="36" t="s">
        <v>339</v>
      </c>
      <c r="C122" s="65" t="s">
        <v>340</v>
      </c>
      <c r="D122" s="66" t="s">
        <v>338</v>
      </c>
      <c r="E122" s="36"/>
      <c r="F122" s="36"/>
      <c r="G122" s="37">
        <v>800</v>
      </c>
      <c r="H122" s="38">
        <v>320.8</v>
      </c>
      <c r="I122" s="39">
        <f t="shared" si="2"/>
        <v>256640</v>
      </c>
      <c r="J122" s="40">
        <f t="shared" si="3"/>
        <v>0</v>
      </c>
      <c r="K122" s="41"/>
      <c r="L122" s="42">
        <f>Table13[[#This Row],[Količina]]*Table13[[#This Row],[Појединачна цена без   ПДВ-а ]]</f>
        <v>0</v>
      </c>
      <c r="M122" s="42">
        <f>Table13[[#This Row],[Укупан износ понуде без ПДВ ]]*0.08</f>
        <v>0</v>
      </c>
      <c r="N122" s="42">
        <f>Table13[[#This Row],[Укупан износ понуде без ПДВ ]]+Table13[[#This Row],[Износ ПДВ]]</f>
        <v>0</v>
      </c>
      <c r="O122" s="43"/>
      <c r="P122" s="43"/>
      <c r="Q122" s="43"/>
      <c r="R122" s="43"/>
      <c r="S122" s="41"/>
      <c r="T12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3" spans="1:20" ht="22.5">
      <c r="A123" s="35">
        <v>122</v>
      </c>
      <c r="B123" s="36" t="s">
        <v>341</v>
      </c>
      <c r="C123" s="65" t="s">
        <v>342</v>
      </c>
      <c r="D123" s="66" t="s">
        <v>343</v>
      </c>
      <c r="E123" s="36"/>
      <c r="F123" s="36"/>
      <c r="G123" s="37">
        <v>40</v>
      </c>
      <c r="H123" s="38">
        <v>2857.3</v>
      </c>
      <c r="I123" s="39">
        <f t="shared" si="2"/>
        <v>114292</v>
      </c>
      <c r="J123" s="40">
        <f t="shared" si="3"/>
        <v>0</v>
      </c>
      <c r="K123" s="41"/>
      <c r="L123" s="42">
        <f>Table13[[#This Row],[Količina]]*Table13[[#This Row],[Појединачна цена без   ПДВ-а ]]</f>
        <v>0</v>
      </c>
      <c r="M123" s="42">
        <f>Table13[[#This Row],[Укупан износ понуде без ПДВ ]]*0.08</f>
        <v>0</v>
      </c>
      <c r="N123" s="42">
        <f>Table13[[#This Row],[Укупан износ понуде без ПДВ ]]+Table13[[#This Row],[Износ ПДВ]]</f>
        <v>0</v>
      </c>
      <c r="O123" s="43"/>
      <c r="P123" s="43"/>
      <c r="Q123" s="43"/>
      <c r="R123" s="43"/>
      <c r="S123" s="41"/>
      <c r="T12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4" spans="1:20" ht="22.5">
      <c r="A124" s="35">
        <v>123</v>
      </c>
      <c r="B124" s="36" t="s">
        <v>344</v>
      </c>
      <c r="C124" s="65" t="s">
        <v>345</v>
      </c>
      <c r="D124" s="66" t="s">
        <v>343</v>
      </c>
      <c r="E124" s="36"/>
      <c r="F124" s="36"/>
      <c r="G124" s="37">
        <v>5</v>
      </c>
      <c r="H124" s="38">
        <v>5714.6</v>
      </c>
      <c r="I124" s="39">
        <f t="shared" si="2"/>
        <v>28573</v>
      </c>
      <c r="J124" s="40">
        <f t="shared" si="3"/>
        <v>0</v>
      </c>
      <c r="K124" s="41"/>
      <c r="L124" s="42">
        <f>Table13[[#This Row],[Količina]]*Table13[[#This Row],[Појединачна цена без   ПДВ-а ]]</f>
        <v>0</v>
      </c>
      <c r="M124" s="42">
        <f>Table13[[#This Row],[Укупан износ понуде без ПДВ ]]*0.08</f>
        <v>0</v>
      </c>
      <c r="N124" s="42">
        <f>Table13[[#This Row],[Укупан износ понуде без ПДВ ]]+Table13[[#This Row],[Износ ПДВ]]</f>
        <v>0</v>
      </c>
      <c r="O124" s="43"/>
      <c r="P124" s="43"/>
      <c r="Q124" s="43"/>
      <c r="R124" s="43"/>
      <c r="S124" s="41"/>
      <c r="T12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5" spans="1:20" ht="22.5">
      <c r="A125" s="35">
        <v>124</v>
      </c>
      <c r="B125" s="36" t="s">
        <v>346</v>
      </c>
      <c r="C125" s="65" t="s">
        <v>347</v>
      </c>
      <c r="D125" s="66" t="s">
        <v>348</v>
      </c>
      <c r="E125" s="36"/>
      <c r="F125" s="36"/>
      <c r="G125" s="37">
        <v>550</v>
      </c>
      <c r="H125" s="38">
        <v>330.8</v>
      </c>
      <c r="I125" s="39">
        <f t="shared" si="2"/>
        <v>181940</v>
      </c>
      <c r="J125" s="40">
        <f t="shared" si="3"/>
        <v>0</v>
      </c>
      <c r="K125" s="41"/>
      <c r="L125" s="42">
        <f>Table13[[#This Row],[Količina]]*Table13[[#This Row],[Појединачна цена без   ПДВ-а ]]</f>
        <v>0</v>
      </c>
      <c r="M125" s="42">
        <f>Table13[[#This Row],[Укупан износ понуде без ПДВ ]]*0.08</f>
        <v>0</v>
      </c>
      <c r="N125" s="42">
        <f>Table13[[#This Row],[Укупан износ понуде без ПДВ ]]+Table13[[#This Row],[Износ ПДВ]]</f>
        <v>0</v>
      </c>
      <c r="O125" s="43"/>
      <c r="P125" s="43"/>
      <c r="Q125" s="43"/>
      <c r="R125" s="43"/>
      <c r="S125" s="41"/>
      <c r="T12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6" spans="1:20" ht="22.5">
      <c r="A126" s="35">
        <v>125</v>
      </c>
      <c r="B126" s="36" t="s">
        <v>349</v>
      </c>
      <c r="C126" s="65" t="s">
        <v>350</v>
      </c>
      <c r="D126" s="66" t="s">
        <v>348</v>
      </c>
      <c r="E126" s="36"/>
      <c r="F126" s="36"/>
      <c r="G126" s="37">
        <v>60</v>
      </c>
      <c r="H126" s="38">
        <v>376.3</v>
      </c>
      <c r="I126" s="39">
        <f t="shared" si="2"/>
        <v>22578</v>
      </c>
      <c r="J126" s="40">
        <f t="shared" si="3"/>
        <v>0</v>
      </c>
      <c r="K126" s="41"/>
      <c r="L126" s="42">
        <f>Table13[[#This Row],[Količina]]*Table13[[#This Row],[Појединачна цена без   ПДВ-а ]]</f>
        <v>0</v>
      </c>
      <c r="M126" s="42">
        <f>Table13[[#This Row],[Укупан износ понуде без ПДВ ]]*0.08</f>
        <v>0</v>
      </c>
      <c r="N126" s="42">
        <f>Table13[[#This Row],[Укупан износ понуде без ПДВ ]]+Table13[[#This Row],[Износ ПДВ]]</f>
        <v>0</v>
      </c>
      <c r="O126" s="43"/>
      <c r="P126" s="43"/>
      <c r="Q126" s="43"/>
      <c r="R126" s="43"/>
      <c r="S126" s="41"/>
      <c r="T12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7" spans="1:20" ht="22.5">
      <c r="A127" s="35">
        <v>126</v>
      </c>
      <c r="B127" s="36" t="s">
        <v>351</v>
      </c>
      <c r="C127" s="65" t="s">
        <v>352</v>
      </c>
      <c r="D127" s="66" t="s">
        <v>353</v>
      </c>
      <c r="E127" s="36"/>
      <c r="F127" s="36"/>
      <c r="G127" s="37">
        <v>70</v>
      </c>
      <c r="H127" s="38">
        <v>333.7</v>
      </c>
      <c r="I127" s="39">
        <f t="shared" si="2"/>
        <v>23359</v>
      </c>
      <c r="J127" s="40">
        <f t="shared" si="3"/>
        <v>0</v>
      </c>
      <c r="K127" s="41"/>
      <c r="L127" s="42">
        <f>Table13[[#This Row],[Količina]]*Table13[[#This Row],[Појединачна цена без   ПДВ-а ]]</f>
        <v>0</v>
      </c>
      <c r="M127" s="42">
        <f>Table13[[#This Row],[Укупан износ понуде без ПДВ ]]*0.08</f>
        <v>0</v>
      </c>
      <c r="N127" s="42">
        <f>Table13[[#This Row],[Укупан износ понуде без ПДВ ]]+Table13[[#This Row],[Износ ПДВ]]</f>
        <v>0</v>
      </c>
      <c r="O127" s="43"/>
      <c r="P127" s="43"/>
      <c r="Q127" s="43"/>
      <c r="R127" s="43"/>
      <c r="S127" s="41"/>
      <c r="T12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8" spans="1:20" ht="22.5">
      <c r="A128" s="35">
        <v>127</v>
      </c>
      <c r="B128" s="36" t="s">
        <v>354</v>
      </c>
      <c r="C128" s="65" t="s">
        <v>355</v>
      </c>
      <c r="D128" s="66" t="s">
        <v>353</v>
      </c>
      <c r="E128" s="36"/>
      <c r="F128" s="36"/>
      <c r="G128" s="37">
        <v>100</v>
      </c>
      <c r="H128" s="38">
        <v>166.9</v>
      </c>
      <c r="I128" s="39">
        <f t="shared" si="2"/>
        <v>16690</v>
      </c>
      <c r="J128" s="40">
        <f t="shared" si="3"/>
        <v>0</v>
      </c>
      <c r="K128" s="41"/>
      <c r="L128" s="42">
        <f>Table13[[#This Row],[Količina]]*Table13[[#This Row],[Појединачна цена без   ПДВ-а ]]</f>
        <v>0</v>
      </c>
      <c r="M128" s="42">
        <f>Table13[[#This Row],[Укупан износ понуде без ПДВ ]]*0.08</f>
        <v>0</v>
      </c>
      <c r="N128" s="42">
        <f>Table13[[#This Row],[Укупан износ понуде без ПДВ ]]+Table13[[#This Row],[Износ ПДВ]]</f>
        <v>0</v>
      </c>
      <c r="O128" s="43"/>
      <c r="P128" s="43"/>
      <c r="Q128" s="43"/>
      <c r="R128" s="43"/>
      <c r="S128" s="41"/>
      <c r="T12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29" spans="1:20" ht="22.5">
      <c r="A129" s="35">
        <v>128</v>
      </c>
      <c r="B129" s="36" t="s">
        <v>356</v>
      </c>
      <c r="C129" s="65" t="s">
        <v>357</v>
      </c>
      <c r="D129" s="66" t="s">
        <v>358</v>
      </c>
      <c r="E129" s="36"/>
      <c r="F129" s="36"/>
      <c r="G129" s="37">
        <v>50</v>
      </c>
      <c r="H129" s="38">
        <v>282.5</v>
      </c>
      <c r="I129" s="39">
        <f t="shared" si="2"/>
        <v>14125</v>
      </c>
      <c r="J129" s="40">
        <f t="shared" si="3"/>
        <v>0</v>
      </c>
      <c r="K129" s="41"/>
      <c r="L129" s="42">
        <f>Table13[[#This Row],[Količina]]*Table13[[#This Row],[Појединачна цена без   ПДВ-а ]]</f>
        <v>0</v>
      </c>
      <c r="M129" s="42">
        <f>Table13[[#This Row],[Укупан износ понуде без ПДВ ]]*0.08</f>
        <v>0</v>
      </c>
      <c r="N129" s="42">
        <f>Table13[[#This Row],[Укупан износ понуде без ПДВ ]]+Table13[[#This Row],[Износ ПДВ]]</f>
        <v>0</v>
      </c>
      <c r="O129" s="43"/>
      <c r="P129" s="43"/>
      <c r="Q129" s="43"/>
      <c r="R129" s="43"/>
      <c r="S129" s="41"/>
      <c r="T12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0" spans="1:20" ht="22.5">
      <c r="A130" s="35">
        <v>129</v>
      </c>
      <c r="B130" s="36" t="s">
        <v>359</v>
      </c>
      <c r="C130" s="65" t="s">
        <v>360</v>
      </c>
      <c r="D130" s="66" t="s">
        <v>358</v>
      </c>
      <c r="E130" s="36"/>
      <c r="F130" s="36"/>
      <c r="G130" s="37">
        <v>10</v>
      </c>
      <c r="H130" s="38">
        <v>282.5</v>
      </c>
      <c r="I130" s="39">
        <f t="shared" ref="I130:I193" si="4">H130*G130</f>
        <v>2825</v>
      </c>
      <c r="J130" s="40">
        <f t="shared" si="3"/>
        <v>0</v>
      </c>
      <c r="K130" s="41"/>
      <c r="L130" s="42">
        <f>Table13[[#This Row],[Količina]]*Table13[[#This Row],[Појединачна цена без   ПДВ-а ]]</f>
        <v>0</v>
      </c>
      <c r="M130" s="42">
        <f>Table13[[#This Row],[Укупан износ понуде без ПДВ ]]*0.08</f>
        <v>0</v>
      </c>
      <c r="N130" s="42">
        <f>Table13[[#This Row],[Укупан износ понуде без ПДВ ]]+Table13[[#This Row],[Износ ПДВ]]</f>
        <v>0</v>
      </c>
      <c r="O130" s="43"/>
      <c r="P130" s="43"/>
      <c r="Q130" s="43"/>
      <c r="R130" s="43"/>
      <c r="S130" s="41"/>
      <c r="T13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1" spans="1:20" ht="22.5">
      <c r="A131" s="35">
        <v>130</v>
      </c>
      <c r="B131" s="44" t="s">
        <v>361</v>
      </c>
      <c r="C131" s="67" t="s">
        <v>362</v>
      </c>
      <c r="D131" s="68" t="s">
        <v>363</v>
      </c>
      <c r="E131" s="44"/>
      <c r="F131" s="44"/>
      <c r="G131" s="37">
        <v>10</v>
      </c>
      <c r="H131" s="46">
        <v>269.2</v>
      </c>
      <c r="I131" s="39">
        <f t="shared" si="4"/>
        <v>2692</v>
      </c>
      <c r="J131" s="40">
        <f t="shared" si="3"/>
        <v>0</v>
      </c>
      <c r="K131" s="41"/>
      <c r="L131" s="42">
        <f>Table13[[#This Row],[Količina]]*Table13[[#This Row],[Појединачна цена без   ПДВ-а ]]</f>
        <v>0</v>
      </c>
      <c r="M131" s="42">
        <f>Table13[[#This Row],[Укупан износ понуде без ПДВ ]]*0.08</f>
        <v>0</v>
      </c>
      <c r="N131" s="42">
        <f>Table13[[#This Row],[Укупан износ понуде без ПДВ ]]+Table13[[#This Row],[Износ ПДВ]]</f>
        <v>0</v>
      </c>
      <c r="O131" s="43"/>
      <c r="P131" s="43"/>
      <c r="Q131" s="43"/>
      <c r="R131" s="43"/>
      <c r="S131" s="41"/>
      <c r="T13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2" spans="1:20" ht="22.5">
      <c r="A132" s="35">
        <v>131</v>
      </c>
      <c r="B132" s="44" t="s">
        <v>364</v>
      </c>
      <c r="C132" s="67" t="s">
        <v>365</v>
      </c>
      <c r="D132" s="68" t="s">
        <v>363</v>
      </c>
      <c r="E132" s="44"/>
      <c r="F132" s="44"/>
      <c r="G132" s="37">
        <v>10</v>
      </c>
      <c r="H132" s="46">
        <v>362.4</v>
      </c>
      <c r="I132" s="39">
        <f t="shared" si="4"/>
        <v>3624</v>
      </c>
      <c r="J132" s="40">
        <f t="shared" si="3"/>
        <v>0</v>
      </c>
      <c r="K132" s="41"/>
      <c r="L132" s="42">
        <f>Table13[[#This Row],[Količina]]*Table13[[#This Row],[Појединачна цена без   ПДВ-а ]]</f>
        <v>0</v>
      </c>
      <c r="M132" s="42">
        <f>Table13[[#This Row],[Укупан износ понуде без ПДВ ]]*0.08</f>
        <v>0</v>
      </c>
      <c r="N132" s="42">
        <f>Table13[[#This Row],[Укупан износ понуде без ПДВ ]]+Table13[[#This Row],[Износ ПДВ]]</f>
        <v>0</v>
      </c>
      <c r="O132" s="43"/>
      <c r="P132" s="43"/>
      <c r="Q132" s="43"/>
      <c r="R132" s="43"/>
      <c r="S132" s="41"/>
      <c r="T13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3" spans="1:20" ht="22.5">
      <c r="A133" s="35">
        <v>132</v>
      </c>
      <c r="B133" s="44" t="s">
        <v>366</v>
      </c>
      <c r="C133" s="67" t="s">
        <v>367</v>
      </c>
      <c r="D133" s="68" t="s">
        <v>368</v>
      </c>
      <c r="E133" s="44"/>
      <c r="F133" s="44"/>
      <c r="G133" s="37">
        <v>450</v>
      </c>
      <c r="H133" s="46">
        <v>278.7</v>
      </c>
      <c r="I133" s="39">
        <f t="shared" si="4"/>
        <v>125415</v>
      </c>
      <c r="J133" s="40">
        <f t="shared" ref="J133:J196" si="5">$J$2</f>
        <v>0</v>
      </c>
      <c r="K133" s="41"/>
      <c r="L133" s="42">
        <f>Table13[[#This Row],[Količina]]*Table13[[#This Row],[Појединачна цена без   ПДВ-а ]]</f>
        <v>0</v>
      </c>
      <c r="M133" s="42">
        <f>Table13[[#This Row],[Укупан износ понуде без ПДВ ]]*0.08</f>
        <v>0</v>
      </c>
      <c r="N133" s="42">
        <f>Table13[[#This Row],[Укупан износ понуде без ПДВ ]]+Table13[[#This Row],[Износ ПДВ]]</f>
        <v>0</v>
      </c>
      <c r="O133" s="43"/>
      <c r="P133" s="43"/>
      <c r="Q133" s="43"/>
      <c r="R133" s="43"/>
      <c r="S133" s="41"/>
      <c r="T13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4" spans="1:20" ht="22.5">
      <c r="A134" s="35">
        <v>133</v>
      </c>
      <c r="B134" s="44" t="s">
        <v>369</v>
      </c>
      <c r="C134" s="67" t="s">
        <v>370</v>
      </c>
      <c r="D134" s="68" t="s">
        <v>368</v>
      </c>
      <c r="E134" s="44"/>
      <c r="F134" s="44"/>
      <c r="G134" s="37">
        <v>350</v>
      </c>
      <c r="H134" s="46">
        <v>263.2</v>
      </c>
      <c r="I134" s="39">
        <f t="shared" si="4"/>
        <v>92120</v>
      </c>
      <c r="J134" s="40">
        <f t="shared" si="5"/>
        <v>0</v>
      </c>
      <c r="K134" s="41"/>
      <c r="L134" s="42">
        <f>Table13[[#This Row],[Količina]]*Table13[[#This Row],[Појединачна цена без   ПДВ-а ]]</f>
        <v>0</v>
      </c>
      <c r="M134" s="42">
        <f>Table13[[#This Row],[Укупан износ понуде без ПДВ ]]*0.08</f>
        <v>0</v>
      </c>
      <c r="N134" s="42">
        <f>Table13[[#This Row],[Укупан износ понуде без ПДВ ]]+Table13[[#This Row],[Износ ПДВ]]</f>
        <v>0</v>
      </c>
      <c r="O134" s="43"/>
      <c r="P134" s="43"/>
      <c r="Q134" s="43"/>
      <c r="R134" s="43"/>
      <c r="S134" s="41"/>
      <c r="T13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5" spans="1:20" ht="22.5">
      <c r="A135" s="35">
        <v>134</v>
      </c>
      <c r="B135" s="44" t="s">
        <v>371</v>
      </c>
      <c r="C135" s="67" t="s">
        <v>372</v>
      </c>
      <c r="D135" s="68" t="s">
        <v>373</v>
      </c>
      <c r="E135" s="44"/>
      <c r="F135" s="44"/>
      <c r="G135" s="37">
        <v>1000</v>
      </c>
      <c r="H135" s="46">
        <v>186.6</v>
      </c>
      <c r="I135" s="39">
        <f t="shared" si="4"/>
        <v>186600</v>
      </c>
      <c r="J135" s="40">
        <f t="shared" si="5"/>
        <v>0</v>
      </c>
      <c r="K135" s="41"/>
      <c r="L135" s="42">
        <f>Table13[[#This Row],[Količina]]*Table13[[#This Row],[Појединачна цена без   ПДВ-а ]]</f>
        <v>0</v>
      </c>
      <c r="M135" s="42">
        <f>Table13[[#This Row],[Укупан износ понуде без ПДВ ]]*0.08</f>
        <v>0</v>
      </c>
      <c r="N135" s="42">
        <f>Table13[[#This Row],[Укупан износ понуде без ПДВ ]]+Table13[[#This Row],[Износ ПДВ]]</f>
        <v>0</v>
      </c>
      <c r="O135" s="43"/>
      <c r="P135" s="43"/>
      <c r="Q135" s="43"/>
      <c r="R135" s="43"/>
      <c r="S135" s="41"/>
      <c r="T13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6" spans="1:20" ht="22.5">
      <c r="A136" s="35">
        <v>135</v>
      </c>
      <c r="B136" s="44" t="s">
        <v>374</v>
      </c>
      <c r="C136" s="67" t="s">
        <v>375</v>
      </c>
      <c r="D136" s="68" t="s">
        <v>373</v>
      </c>
      <c r="E136" s="44"/>
      <c r="F136" s="44"/>
      <c r="G136" s="37">
        <v>2200</v>
      </c>
      <c r="H136" s="46">
        <v>373.3</v>
      </c>
      <c r="I136" s="39">
        <f t="shared" si="4"/>
        <v>821260</v>
      </c>
      <c r="J136" s="40">
        <f t="shared" si="5"/>
        <v>0</v>
      </c>
      <c r="K136" s="41"/>
      <c r="L136" s="42">
        <f>Table13[[#This Row],[Količina]]*Table13[[#This Row],[Појединачна цена без   ПДВ-а ]]</f>
        <v>0</v>
      </c>
      <c r="M136" s="42">
        <f>Table13[[#This Row],[Укупан износ понуде без ПДВ ]]*0.08</f>
        <v>0</v>
      </c>
      <c r="N136" s="42">
        <f>Table13[[#This Row],[Укупан износ понуде без ПДВ ]]+Table13[[#This Row],[Износ ПДВ]]</f>
        <v>0</v>
      </c>
      <c r="O136" s="43"/>
      <c r="P136" s="43"/>
      <c r="Q136" s="43"/>
      <c r="R136" s="43"/>
      <c r="S136" s="41"/>
      <c r="T13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7" spans="1:20" ht="22.5">
      <c r="A137" s="35">
        <v>136</v>
      </c>
      <c r="B137" s="36" t="s">
        <v>376</v>
      </c>
      <c r="C137" s="65" t="s">
        <v>377</v>
      </c>
      <c r="D137" s="66" t="s">
        <v>373</v>
      </c>
      <c r="E137" s="36"/>
      <c r="F137" s="36"/>
      <c r="G137" s="37">
        <v>30</v>
      </c>
      <c r="H137" s="38">
        <v>124.4</v>
      </c>
      <c r="I137" s="39">
        <f t="shared" si="4"/>
        <v>3732</v>
      </c>
      <c r="J137" s="40">
        <f t="shared" si="5"/>
        <v>0</v>
      </c>
      <c r="K137" s="41"/>
      <c r="L137" s="42">
        <f>Table13[[#This Row],[Količina]]*Table13[[#This Row],[Појединачна цена без   ПДВ-а ]]</f>
        <v>0</v>
      </c>
      <c r="M137" s="42">
        <f>Table13[[#This Row],[Укупан износ понуде без ПДВ ]]*0.08</f>
        <v>0</v>
      </c>
      <c r="N137" s="42">
        <f>Table13[[#This Row],[Укупан износ понуде без ПДВ ]]+Table13[[#This Row],[Износ ПДВ]]</f>
        <v>0</v>
      </c>
      <c r="O137" s="43"/>
      <c r="P137" s="43"/>
      <c r="Q137" s="43"/>
      <c r="R137" s="43"/>
      <c r="S137" s="41"/>
      <c r="T13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8" spans="1:20" ht="22.5">
      <c r="A138" s="35">
        <v>137</v>
      </c>
      <c r="B138" s="36" t="s">
        <v>378</v>
      </c>
      <c r="C138" s="65" t="s">
        <v>379</v>
      </c>
      <c r="D138" s="66" t="s">
        <v>373</v>
      </c>
      <c r="E138" s="36"/>
      <c r="F138" s="36"/>
      <c r="G138" s="37">
        <v>150</v>
      </c>
      <c r="H138" s="38">
        <v>248.9</v>
      </c>
      <c r="I138" s="39">
        <f t="shared" si="4"/>
        <v>37335</v>
      </c>
      <c r="J138" s="40">
        <f t="shared" si="5"/>
        <v>0</v>
      </c>
      <c r="K138" s="41"/>
      <c r="L138" s="42">
        <f>Table13[[#This Row],[Količina]]*Table13[[#This Row],[Појединачна цена без   ПДВ-а ]]</f>
        <v>0</v>
      </c>
      <c r="M138" s="42">
        <f>Table13[[#This Row],[Укупан износ понуде без ПДВ ]]*0.08</f>
        <v>0</v>
      </c>
      <c r="N138" s="42">
        <f>Table13[[#This Row],[Укупан износ понуде без ПДВ ]]+Table13[[#This Row],[Износ ПДВ]]</f>
        <v>0</v>
      </c>
      <c r="O138" s="43"/>
      <c r="P138" s="43"/>
      <c r="Q138" s="43"/>
      <c r="R138" s="43"/>
      <c r="S138" s="41"/>
      <c r="T13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39" spans="1:20" ht="22.5">
      <c r="A139" s="35">
        <v>138</v>
      </c>
      <c r="B139" s="36" t="s">
        <v>380</v>
      </c>
      <c r="C139" s="65" t="s">
        <v>381</v>
      </c>
      <c r="D139" s="66" t="s">
        <v>382</v>
      </c>
      <c r="E139" s="36"/>
      <c r="F139" s="36"/>
      <c r="G139" s="37">
        <v>10</v>
      </c>
      <c r="H139" s="38">
        <v>94.5</v>
      </c>
      <c r="I139" s="39">
        <f t="shared" si="4"/>
        <v>945</v>
      </c>
      <c r="J139" s="40">
        <f t="shared" si="5"/>
        <v>0</v>
      </c>
      <c r="K139" s="41"/>
      <c r="L139" s="42">
        <f>Table13[[#This Row],[Količina]]*Table13[[#This Row],[Појединачна цена без   ПДВ-а ]]</f>
        <v>0</v>
      </c>
      <c r="M139" s="42">
        <f>Table13[[#This Row],[Укупан износ понуде без ПДВ ]]*0.08</f>
        <v>0</v>
      </c>
      <c r="N139" s="42">
        <f>Table13[[#This Row],[Укупан износ понуде без ПДВ ]]+Table13[[#This Row],[Износ ПДВ]]</f>
        <v>0</v>
      </c>
      <c r="O139" s="43"/>
      <c r="P139" s="43"/>
      <c r="Q139" s="43"/>
      <c r="R139" s="43"/>
      <c r="S139" s="41"/>
      <c r="T13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0" spans="1:20" ht="22.5">
      <c r="A140" s="35">
        <v>139</v>
      </c>
      <c r="B140" s="36" t="s">
        <v>383</v>
      </c>
      <c r="C140" s="65" t="s">
        <v>384</v>
      </c>
      <c r="D140" s="66" t="s">
        <v>385</v>
      </c>
      <c r="E140" s="36"/>
      <c r="F140" s="36"/>
      <c r="G140" s="37">
        <v>10</v>
      </c>
      <c r="H140" s="38">
        <v>254.1</v>
      </c>
      <c r="I140" s="39">
        <f t="shared" si="4"/>
        <v>2541</v>
      </c>
      <c r="J140" s="40">
        <f t="shared" si="5"/>
        <v>0</v>
      </c>
      <c r="K140" s="41"/>
      <c r="L140" s="42">
        <f>Table13[[#This Row],[Količina]]*Table13[[#This Row],[Појединачна цена без   ПДВ-а ]]</f>
        <v>0</v>
      </c>
      <c r="M140" s="42">
        <f>Table13[[#This Row],[Укупан износ понуде без ПДВ ]]*0.08</f>
        <v>0</v>
      </c>
      <c r="N140" s="42">
        <f>Table13[[#This Row],[Укупан износ понуде без ПДВ ]]+Table13[[#This Row],[Износ ПДВ]]</f>
        <v>0</v>
      </c>
      <c r="O140" s="43"/>
      <c r="P140" s="43"/>
      <c r="Q140" s="43"/>
      <c r="R140" s="43"/>
      <c r="S140" s="41"/>
      <c r="T14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1" spans="1:20" ht="22.5">
      <c r="A141" s="35">
        <v>140</v>
      </c>
      <c r="B141" s="36" t="s">
        <v>386</v>
      </c>
      <c r="C141" s="65" t="s">
        <v>387</v>
      </c>
      <c r="D141" s="66" t="s">
        <v>388</v>
      </c>
      <c r="E141" s="36"/>
      <c r="F141" s="36"/>
      <c r="G141" s="37">
        <v>20</v>
      </c>
      <c r="H141" s="38">
        <v>225.5</v>
      </c>
      <c r="I141" s="39">
        <f t="shared" si="4"/>
        <v>4510</v>
      </c>
      <c r="J141" s="40">
        <f t="shared" si="5"/>
        <v>0</v>
      </c>
      <c r="K141" s="41"/>
      <c r="L141" s="42">
        <f>Table13[[#This Row],[Količina]]*Table13[[#This Row],[Појединачна цена без   ПДВ-а ]]</f>
        <v>0</v>
      </c>
      <c r="M141" s="42">
        <f>Table13[[#This Row],[Укупан износ понуде без ПДВ ]]*0.08</f>
        <v>0</v>
      </c>
      <c r="N141" s="42">
        <f>Table13[[#This Row],[Укупан износ понуде без ПДВ ]]+Table13[[#This Row],[Износ ПДВ]]</f>
        <v>0</v>
      </c>
      <c r="O141" s="43"/>
      <c r="P141" s="43"/>
      <c r="Q141" s="43"/>
      <c r="R141" s="43"/>
      <c r="S141" s="41"/>
      <c r="T14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2" spans="1:20" ht="22.5">
      <c r="A142" s="35">
        <v>141</v>
      </c>
      <c r="B142" s="36" t="s">
        <v>389</v>
      </c>
      <c r="C142" s="65" t="s">
        <v>390</v>
      </c>
      <c r="D142" s="66" t="s">
        <v>388</v>
      </c>
      <c r="E142" s="36"/>
      <c r="F142" s="36"/>
      <c r="G142" s="37">
        <v>120</v>
      </c>
      <c r="H142" s="38">
        <v>372.5</v>
      </c>
      <c r="I142" s="39">
        <f t="shared" si="4"/>
        <v>44700</v>
      </c>
      <c r="J142" s="40">
        <f t="shared" si="5"/>
        <v>0</v>
      </c>
      <c r="K142" s="41"/>
      <c r="L142" s="42">
        <f>Table13[[#This Row],[Količina]]*Table13[[#This Row],[Појединачна цена без   ПДВ-а ]]</f>
        <v>0</v>
      </c>
      <c r="M142" s="42">
        <f>Table13[[#This Row],[Укупан износ понуде без ПДВ ]]*0.08</f>
        <v>0</v>
      </c>
      <c r="N142" s="42">
        <f>Table13[[#This Row],[Укупан износ понуде без ПДВ ]]+Table13[[#This Row],[Износ ПДВ]]</f>
        <v>0</v>
      </c>
      <c r="O142" s="43"/>
      <c r="P142" s="43"/>
      <c r="Q142" s="43"/>
      <c r="R142" s="43"/>
      <c r="S142" s="41"/>
      <c r="T14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3" spans="1:20" ht="22.5">
      <c r="A143" s="35">
        <v>142</v>
      </c>
      <c r="B143" s="36" t="s">
        <v>391</v>
      </c>
      <c r="C143" s="65" t="s">
        <v>392</v>
      </c>
      <c r="D143" s="66" t="s">
        <v>393</v>
      </c>
      <c r="E143" s="36"/>
      <c r="F143" s="36"/>
      <c r="G143" s="37">
        <v>150</v>
      </c>
      <c r="H143" s="38">
        <v>546.5</v>
      </c>
      <c r="I143" s="39">
        <f t="shared" si="4"/>
        <v>81975</v>
      </c>
      <c r="J143" s="40">
        <f t="shared" si="5"/>
        <v>0</v>
      </c>
      <c r="K143" s="41"/>
      <c r="L143" s="42">
        <f>Table13[[#This Row],[Količina]]*Table13[[#This Row],[Појединачна цена без   ПДВ-а ]]</f>
        <v>0</v>
      </c>
      <c r="M143" s="42">
        <f>Table13[[#This Row],[Укупан износ понуде без ПДВ ]]*0.08</f>
        <v>0</v>
      </c>
      <c r="N143" s="42">
        <f>Table13[[#This Row],[Укупан износ понуде без ПДВ ]]+Table13[[#This Row],[Износ ПДВ]]</f>
        <v>0</v>
      </c>
      <c r="O143" s="43"/>
      <c r="P143" s="43"/>
      <c r="Q143" s="43"/>
      <c r="R143" s="43"/>
      <c r="S143" s="41"/>
      <c r="T14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4" spans="1:20" ht="22.5">
      <c r="A144" s="35">
        <v>143</v>
      </c>
      <c r="B144" s="36" t="s">
        <v>394</v>
      </c>
      <c r="C144" s="65" t="s">
        <v>395</v>
      </c>
      <c r="D144" s="66" t="s">
        <v>393</v>
      </c>
      <c r="E144" s="36"/>
      <c r="F144" s="36"/>
      <c r="G144" s="37">
        <v>280</v>
      </c>
      <c r="H144" s="38">
        <v>337.4</v>
      </c>
      <c r="I144" s="39">
        <f t="shared" si="4"/>
        <v>94472</v>
      </c>
      <c r="J144" s="40">
        <f t="shared" si="5"/>
        <v>0</v>
      </c>
      <c r="K144" s="41"/>
      <c r="L144" s="42">
        <f>Table13[[#This Row],[Količina]]*Table13[[#This Row],[Појединачна цена без   ПДВ-а ]]</f>
        <v>0</v>
      </c>
      <c r="M144" s="42">
        <f>Table13[[#This Row],[Укупан износ понуде без ПДВ ]]*0.08</f>
        <v>0</v>
      </c>
      <c r="N144" s="42">
        <f>Table13[[#This Row],[Укупан износ понуде без ПДВ ]]+Table13[[#This Row],[Износ ПДВ]]</f>
        <v>0</v>
      </c>
      <c r="O144" s="43"/>
      <c r="P144" s="43"/>
      <c r="Q144" s="43"/>
      <c r="R144" s="43"/>
      <c r="S144" s="41"/>
      <c r="T14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5" spans="1:20" ht="22.5">
      <c r="A145" s="35">
        <v>144</v>
      </c>
      <c r="B145" s="44" t="s">
        <v>396</v>
      </c>
      <c r="C145" s="67" t="s">
        <v>397</v>
      </c>
      <c r="D145" s="68" t="s">
        <v>398</v>
      </c>
      <c r="E145" s="44"/>
      <c r="F145" s="44"/>
      <c r="G145" s="37">
        <v>80</v>
      </c>
      <c r="H145" s="46">
        <v>346.3</v>
      </c>
      <c r="I145" s="39">
        <f t="shared" si="4"/>
        <v>27704</v>
      </c>
      <c r="J145" s="40">
        <f t="shared" si="5"/>
        <v>0</v>
      </c>
      <c r="K145" s="41"/>
      <c r="L145" s="42">
        <f>Table13[[#This Row],[Količina]]*Table13[[#This Row],[Појединачна цена без   ПДВ-а ]]</f>
        <v>0</v>
      </c>
      <c r="M145" s="42">
        <f>Table13[[#This Row],[Укупан износ понуде без ПДВ ]]*0.08</f>
        <v>0</v>
      </c>
      <c r="N145" s="42">
        <f>Table13[[#This Row],[Укупан износ понуде без ПДВ ]]+Table13[[#This Row],[Износ ПДВ]]</f>
        <v>0</v>
      </c>
      <c r="O145" s="43"/>
      <c r="P145" s="43"/>
      <c r="Q145" s="43"/>
      <c r="R145" s="43"/>
      <c r="S145" s="41"/>
      <c r="T14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6" spans="1:20" ht="22.5">
      <c r="A146" s="35">
        <v>145</v>
      </c>
      <c r="B146" s="36" t="s">
        <v>399</v>
      </c>
      <c r="C146" s="65" t="s">
        <v>400</v>
      </c>
      <c r="D146" s="66" t="s">
        <v>401</v>
      </c>
      <c r="E146" s="36"/>
      <c r="F146" s="36"/>
      <c r="G146" s="37">
        <v>5</v>
      </c>
      <c r="H146" s="38">
        <v>151.30000000000001</v>
      </c>
      <c r="I146" s="39">
        <f t="shared" si="4"/>
        <v>756.5</v>
      </c>
      <c r="J146" s="40">
        <f t="shared" si="5"/>
        <v>0</v>
      </c>
      <c r="K146" s="41"/>
      <c r="L146" s="42">
        <f>Table13[[#This Row],[Količina]]*Table13[[#This Row],[Појединачна цена без   ПДВ-а ]]</f>
        <v>0</v>
      </c>
      <c r="M146" s="42">
        <f>Table13[[#This Row],[Укупан износ понуде без ПДВ ]]*0.08</f>
        <v>0</v>
      </c>
      <c r="N146" s="42">
        <f>Table13[[#This Row],[Укупан износ понуде без ПДВ ]]+Table13[[#This Row],[Износ ПДВ]]</f>
        <v>0</v>
      </c>
      <c r="O146" s="43"/>
      <c r="P146" s="43"/>
      <c r="Q146" s="43"/>
      <c r="R146" s="43"/>
      <c r="S146" s="41"/>
      <c r="T14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7" spans="1:20" ht="22.5">
      <c r="A147" s="35">
        <v>146</v>
      </c>
      <c r="B147" s="36" t="s">
        <v>402</v>
      </c>
      <c r="C147" s="65" t="s">
        <v>403</v>
      </c>
      <c r="D147" s="66" t="s">
        <v>404</v>
      </c>
      <c r="E147" s="36"/>
      <c r="F147" s="36"/>
      <c r="G147" s="37">
        <v>2</v>
      </c>
      <c r="H147" s="38">
        <v>3247.3</v>
      </c>
      <c r="I147" s="39">
        <f t="shared" si="4"/>
        <v>6494.6</v>
      </c>
      <c r="J147" s="40">
        <f t="shared" si="5"/>
        <v>0</v>
      </c>
      <c r="K147" s="41"/>
      <c r="L147" s="42">
        <f>Table13[[#This Row],[Količina]]*Table13[[#This Row],[Појединачна цена без   ПДВ-а ]]</f>
        <v>0</v>
      </c>
      <c r="M147" s="42">
        <f>Table13[[#This Row],[Укупан износ понуде без ПДВ ]]*0.08</f>
        <v>0</v>
      </c>
      <c r="N147" s="42">
        <f>Table13[[#This Row],[Укупан износ понуде без ПДВ ]]+Table13[[#This Row],[Износ ПДВ]]</f>
        <v>0</v>
      </c>
      <c r="O147" s="43"/>
      <c r="P147" s="43"/>
      <c r="Q147" s="43"/>
      <c r="R147" s="43"/>
      <c r="S147" s="41"/>
      <c r="T14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8" spans="1:20" ht="22.5">
      <c r="A148" s="35">
        <v>147</v>
      </c>
      <c r="B148" s="36" t="s">
        <v>405</v>
      </c>
      <c r="C148" s="65" t="s">
        <v>406</v>
      </c>
      <c r="D148" s="66" t="s">
        <v>404</v>
      </c>
      <c r="E148" s="36"/>
      <c r="F148" s="36"/>
      <c r="G148" s="37">
        <v>6</v>
      </c>
      <c r="H148" s="38">
        <v>3247.3</v>
      </c>
      <c r="I148" s="39">
        <f t="shared" si="4"/>
        <v>19483.800000000003</v>
      </c>
      <c r="J148" s="40">
        <f t="shared" si="5"/>
        <v>0</v>
      </c>
      <c r="K148" s="41"/>
      <c r="L148" s="42">
        <f>Table13[[#This Row],[Količina]]*Table13[[#This Row],[Појединачна цена без   ПДВ-а ]]</f>
        <v>0</v>
      </c>
      <c r="M148" s="42">
        <f>Table13[[#This Row],[Укупан износ понуде без ПДВ ]]*0.08</f>
        <v>0</v>
      </c>
      <c r="N148" s="42">
        <f>Table13[[#This Row],[Укупан износ понуде без ПДВ ]]+Table13[[#This Row],[Износ ПДВ]]</f>
        <v>0</v>
      </c>
      <c r="O148" s="43"/>
      <c r="P148" s="43"/>
      <c r="Q148" s="43"/>
      <c r="R148" s="43"/>
      <c r="S148" s="41"/>
      <c r="T14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49" spans="1:20" ht="22.5">
      <c r="A149" s="35">
        <v>148</v>
      </c>
      <c r="B149" s="36" t="s">
        <v>407</v>
      </c>
      <c r="C149" s="65" t="s">
        <v>408</v>
      </c>
      <c r="D149" s="66" t="s">
        <v>404</v>
      </c>
      <c r="E149" s="36"/>
      <c r="F149" s="36"/>
      <c r="G149" s="37">
        <v>6</v>
      </c>
      <c r="H149" s="38">
        <v>3247.3</v>
      </c>
      <c r="I149" s="39">
        <f t="shared" si="4"/>
        <v>19483.800000000003</v>
      </c>
      <c r="J149" s="40">
        <f t="shared" si="5"/>
        <v>0</v>
      </c>
      <c r="K149" s="41"/>
      <c r="L149" s="42">
        <f>Table13[[#This Row],[Količina]]*Table13[[#This Row],[Појединачна цена без   ПДВ-а ]]</f>
        <v>0</v>
      </c>
      <c r="M149" s="42">
        <f>Table13[[#This Row],[Укупан износ понуде без ПДВ ]]*0.08</f>
        <v>0</v>
      </c>
      <c r="N149" s="42">
        <f>Table13[[#This Row],[Укупан износ понуде без ПДВ ]]+Table13[[#This Row],[Износ ПДВ]]</f>
        <v>0</v>
      </c>
      <c r="O149" s="43"/>
      <c r="P149" s="43"/>
      <c r="Q149" s="43"/>
      <c r="R149" s="43"/>
      <c r="S149" s="41"/>
      <c r="T14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0" spans="1:20" ht="22.5">
      <c r="A150" s="35">
        <v>149</v>
      </c>
      <c r="B150" s="36" t="s">
        <v>409</v>
      </c>
      <c r="C150" s="65" t="s">
        <v>410</v>
      </c>
      <c r="D150" s="66" t="s">
        <v>411</v>
      </c>
      <c r="E150" s="36"/>
      <c r="F150" s="36"/>
      <c r="G150" s="37">
        <v>300</v>
      </c>
      <c r="H150" s="38">
        <v>134.4</v>
      </c>
      <c r="I150" s="39">
        <f t="shared" si="4"/>
        <v>40320</v>
      </c>
      <c r="J150" s="40">
        <f t="shared" si="5"/>
        <v>0</v>
      </c>
      <c r="K150" s="41"/>
      <c r="L150" s="42">
        <f>Table13[[#This Row],[Količina]]*Table13[[#This Row],[Појединачна цена без   ПДВ-а ]]</f>
        <v>0</v>
      </c>
      <c r="M150" s="42">
        <f>Table13[[#This Row],[Укупан износ понуде без ПДВ ]]*0.08</f>
        <v>0</v>
      </c>
      <c r="N150" s="42">
        <f>Table13[[#This Row],[Укупан износ понуде без ПДВ ]]+Table13[[#This Row],[Износ ПДВ]]</f>
        <v>0</v>
      </c>
      <c r="O150" s="43"/>
      <c r="P150" s="43"/>
      <c r="Q150" s="43"/>
      <c r="R150" s="43"/>
      <c r="S150" s="41"/>
      <c r="T15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1" spans="1:20" ht="22.5">
      <c r="A151" s="35">
        <v>150</v>
      </c>
      <c r="B151" s="36" t="s">
        <v>412</v>
      </c>
      <c r="C151" s="65" t="s">
        <v>413</v>
      </c>
      <c r="D151" s="66" t="s">
        <v>414</v>
      </c>
      <c r="E151" s="36"/>
      <c r="F151" s="36"/>
      <c r="G151" s="37">
        <v>20</v>
      </c>
      <c r="H151" s="38">
        <v>2695.3</v>
      </c>
      <c r="I151" s="39">
        <f t="shared" si="4"/>
        <v>53906</v>
      </c>
      <c r="J151" s="40">
        <f t="shared" si="5"/>
        <v>0</v>
      </c>
      <c r="K151" s="41"/>
      <c r="L151" s="42">
        <f>Table13[[#This Row],[Količina]]*Table13[[#This Row],[Појединачна цена без   ПДВ-а ]]</f>
        <v>0</v>
      </c>
      <c r="M151" s="42">
        <f>Table13[[#This Row],[Укупан износ понуде без ПДВ ]]*0.08</f>
        <v>0</v>
      </c>
      <c r="N151" s="42">
        <f>Table13[[#This Row],[Укупан износ понуде без ПДВ ]]+Table13[[#This Row],[Износ ПДВ]]</f>
        <v>0</v>
      </c>
      <c r="O151" s="43"/>
      <c r="P151" s="43"/>
      <c r="Q151" s="43"/>
      <c r="R151" s="43"/>
      <c r="S151" s="41"/>
      <c r="T15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2" spans="1:20" ht="22.5">
      <c r="A152" s="35">
        <v>151</v>
      </c>
      <c r="B152" s="36" t="s">
        <v>415</v>
      </c>
      <c r="C152" s="65" t="s">
        <v>416</v>
      </c>
      <c r="D152" s="66" t="s">
        <v>417</v>
      </c>
      <c r="E152" s="36"/>
      <c r="F152" s="36"/>
      <c r="G152" s="37">
        <v>210</v>
      </c>
      <c r="H152" s="38">
        <v>537.20000000000005</v>
      </c>
      <c r="I152" s="39">
        <f t="shared" si="4"/>
        <v>112812.00000000001</v>
      </c>
      <c r="J152" s="40">
        <f t="shared" si="5"/>
        <v>0</v>
      </c>
      <c r="K152" s="41"/>
      <c r="L152" s="42">
        <f>Table13[[#This Row],[Količina]]*Table13[[#This Row],[Појединачна цена без   ПДВ-а ]]</f>
        <v>0</v>
      </c>
      <c r="M152" s="42">
        <f>Table13[[#This Row],[Укупан износ понуде без ПДВ ]]*0.08</f>
        <v>0</v>
      </c>
      <c r="N152" s="42">
        <f>Table13[[#This Row],[Укупан износ понуде без ПДВ ]]+Table13[[#This Row],[Износ ПДВ]]</f>
        <v>0</v>
      </c>
      <c r="O152" s="43"/>
      <c r="P152" s="43"/>
      <c r="Q152" s="43"/>
      <c r="R152" s="43"/>
      <c r="S152" s="41"/>
      <c r="T15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3" spans="1:20" ht="22.5">
      <c r="A153" s="35">
        <v>152</v>
      </c>
      <c r="B153" s="36" t="s">
        <v>418</v>
      </c>
      <c r="C153" s="65" t="s">
        <v>419</v>
      </c>
      <c r="D153" s="66" t="s">
        <v>420</v>
      </c>
      <c r="E153" s="36"/>
      <c r="F153" s="36"/>
      <c r="G153" s="37">
        <v>300</v>
      </c>
      <c r="H153" s="38">
        <v>346.2</v>
      </c>
      <c r="I153" s="39">
        <f t="shared" si="4"/>
        <v>103860</v>
      </c>
      <c r="J153" s="40">
        <f t="shared" si="5"/>
        <v>0</v>
      </c>
      <c r="K153" s="41"/>
      <c r="L153" s="42">
        <f>Table13[[#This Row],[Količina]]*Table13[[#This Row],[Појединачна цена без   ПДВ-а ]]</f>
        <v>0</v>
      </c>
      <c r="M153" s="42">
        <f>Table13[[#This Row],[Укупан износ понуде без ПДВ ]]*0.08</f>
        <v>0</v>
      </c>
      <c r="N153" s="42">
        <f>Table13[[#This Row],[Укупан износ понуде без ПДВ ]]+Table13[[#This Row],[Износ ПДВ]]</f>
        <v>0</v>
      </c>
      <c r="O153" s="43"/>
      <c r="P153" s="43"/>
      <c r="Q153" s="43"/>
      <c r="R153" s="43"/>
      <c r="S153" s="41"/>
      <c r="T15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4" spans="1:20" ht="22.5">
      <c r="A154" s="35">
        <v>153</v>
      </c>
      <c r="B154" s="36" t="s">
        <v>421</v>
      </c>
      <c r="C154" s="65" t="s">
        <v>422</v>
      </c>
      <c r="D154" s="66" t="s">
        <v>420</v>
      </c>
      <c r="E154" s="36"/>
      <c r="F154" s="36"/>
      <c r="G154" s="37">
        <v>60</v>
      </c>
      <c r="H154" s="38">
        <v>222.1</v>
      </c>
      <c r="I154" s="39">
        <f t="shared" si="4"/>
        <v>13326</v>
      </c>
      <c r="J154" s="40">
        <f t="shared" si="5"/>
        <v>0</v>
      </c>
      <c r="K154" s="41"/>
      <c r="L154" s="42">
        <f>Table13[[#This Row],[Količina]]*Table13[[#This Row],[Појединачна цена без   ПДВ-а ]]</f>
        <v>0</v>
      </c>
      <c r="M154" s="42">
        <f>Table13[[#This Row],[Укупан износ понуде без ПДВ ]]*0.08</f>
        <v>0</v>
      </c>
      <c r="N154" s="42">
        <f>Table13[[#This Row],[Укупан износ понуде без ПДВ ]]+Table13[[#This Row],[Износ ПДВ]]</f>
        <v>0</v>
      </c>
      <c r="O154" s="43"/>
      <c r="P154" s="43"/>
      <c r="Q154" s="43"/>
      <c r="R154" s="43"/>
      <c r="S154" s="41"/>
      <c r="T15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5" spans="1:20" ht="22.5">
      <c r="A155" s="35">
        <v>154</v>
      </c>
      <c r="B155" s="36" t="s">
        <v>423</v>
      </c>
      <c r="C155" s="65" t="s">
        <v>424</v>
      </c>
      <c r="D155" s="66" t="s">
        <v>425</v>
      </c>
      <c r="E155" s="36"/>
      <c r="F155" s="36"/>
      <c r="G155" s="37">
        <v>40</v>
      </c>
      <c r="H155" s="38">
        <v>907.4</v>
      </c>
      <c r="I155" s="39">
        <f t="shared" si="4"/>
        <v>36296</v>
      </c>
      <c r="J155" s="40">
        <f t="shared" si="5"/>
        <v>0</v>
      </c>
      <c r="K155" s="41"/>
      <c r="L155" s="42">
        <f>Table13[[#This Row],[Količina]]*Table13[[#This Row],[Појединачна цена без   ПДВ-а ]]</f>
        <v>0</v>
      </c>
      <c r="M155" s="42">
        <f>Table13[[#This Row],[Укупан износ понуде без ПДВ ]]*0.08</f>
        <v>0</v>
      </c>
      <c r="N155" s="42">
        <f>Table13[[#This Row],[Укупан износ понуде без ПДВ ]]+Table13[[#This Row],[Износ ПДВ]]</f>
        <v>0</v>
      </c>
      <c r="O155" s="43"/>
      <c r="P155" s="43"/>
      <c r="Q155" s="43"/>
      <c r="R155" s="43"/>
      <c r="S155" s="41"/>
      <c r="T15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6" spans="1:20" ht="33.75">
      <c r="A156" s="35">
        <v>155</v>
      </c>
      <c r="B156" s="36" t="s">
        <v>426</v>
      </c>
      <c r="C156" s="65" t="s">
        <v>427</v>
      </c>
      <c r="D156" s="66" t="s">
        <v>425</v>
      </c>
      <c r="E156" s="36"/>
      <c r="F156" s="36"/>
      <c r="G156" s="37">
        <v>45</v>
      </c>
      <c r="H156" s="38">
        <v>786</v>
      </c>
      <c r="I156" s="39">
        <f t="shared" si="4"/>
        <v>35370</v>
      </c>
      <c r="J156" s="40">
        <f t="shared" si="5"/>
        <v>0</v>
      </c>
      <c r="K156" s="41"/>
      <c r="L156" s="42">
        <f>Table13[[#This Row],[Količina]]*Table13[[#This Row],[Појединачна цена без   ПДВ-а ]]</f>
        <v>0</v>
      </c>
      <c r="M156" s="42">
        <f>Table13[[#This Row],[Укупан износ понуде без ПДВ ]]*0.08</f>
        <v>0</v>
      </c>
      <c r="N156" s="42">
        <f>Table13[[#This Row],[Укупан износ понуде без ПДВ ]]+Table13[[#This Row],[Износ ПДВ]]</f>
        <v>0</v>
      </c>
      <c r="O156" s="43"/>
      <c r="P156" s="43"/>
      <c r="Q156" s="43"/>
      <c r="R156" s="43"/>
      <c r="S156" s="41"/>
      <c r="T15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7" spans="1:20" ht="22.5">
      <c r="A157" s="35">
        <v>156</v>
      </c>
      <c r="B157" s="36" t="s">
        <v>428</v>
      </c>
      <c r="C157" s="65" t="s">
        <v>429</v>
      </c>
      <c r="D157" s="66" t="s">
        <v>430</v>
      </c>
      <c r="E157" s="36"/>
      <c r="F157" s="36"/>
      <c r="G157" s="37">
        <v>50</v>
      </c>
      <c r="H157" s="38">
        <v>742.1</v>
      </c>
      <c r="I157" s="39">
        <f t="shared" si="4"/>
        <v>37105</v>
      </c>
      <c r="J157" s="40">
        <f t="shared" si="5"/>
        <v>0</v>
      </c>
      <c r="K157" s="41"/>
      <c r="L157" s="42">
        <f>Table13[[#This Row],[Količina]]*Table13[[#This Row],[Појединачна цена без   ПДВ-а ]]</f>
        <v>0</v>
      </c>
      <c r="M157" s="42">
        <f>Table13[[#This Row],[Укупан износ понуде без ПДВ ]]*0.08</f>
        <v>0</v>
      </c>
      <c r="N157" s="42">
        <f>Table13[[#This Row],[Укупан износ понуде без ПДВ ]]+Table13[[#This Row],[Износ ПДВ]]</f>
        <v>0</v>
      </c>
      <c r="O157" s="43"/>
      <c r="P157" s="43"/>
      <c r="Q157" s="43"/>
      <c r="R157" s="43"/>
      <c r="S157" s="41"/>
      <c r="T15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8" spans="1:20" ht="22.5">
      <c r="A158" s="35">
        <v>157</v>
      </c>
      <c r="B158" s="36" t="s">
        <v>431</v>
      </c>
      <c r="C158" s="65" t="s">
        <v>432</v>
      </c>
      <c r="D158" s="66" t="s">
        <v>433</v>
      </c>
      <c r="E158" s="36"/>
      <c r="F158" s="36"/>
      <c r="G158" s="37">
        <v>200</v>
      </c>
      <c r="H158" s="38">
        <v>357.4</v>
      </c>
      <c r="I158" s="39">
        <f t="shared" si="4"/>
        <v>71480</v>
      </c>
      <c r="J158" s="40">
        <f t="shared" si="5"/>
        <v>0</v>
      </c>
      <c r="K158" s="41"/>
      <c r="L158" s="42">
        <f>Table13[[#This Row],[Količina]]*Table13[[#This Row],[Појединачна цена без   ПДВ-а ]]</f>
        <v>0</v>
      </c>
      <c r="M158" s="42">
        <f>Table13[[#This Row],[Укупан износ понуде без ПДВ ]]*0.08</f>
        <v>0</v>
      </c>
      <c r="N158" s="42">
        <f>Table13[[#This Row],[Укупан износ понуде без ПДВ ]]+Table13[[#This Row],[Износ ПДВ]]</f>
        <v>0</v>
      </c>
      <c r="O158" s="43"/>
      <c r="P158" s="43"/>
      <c r="Q158" s="43"/>
      <c r="R158" s="43"/>
      <c r="S158" s="41"/>
      <c r="T15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59" spans="1:20" ht="22.5">
      <c r="A159" s="35">
        <v>158</v>
      </c>
      <c r="B159" s="36" t="s">
        <v>434</v>
      </c>
      <c r="C159" s="65" t="s">
        <v>435</v>
      </c>
      <c r="D159" s="66" t="s">
        <v>436</v>
      </c>
      <c r="E159" s="36"/>
      <c r="F159" s="36"/>
      <c r="G159" s="37">
        <v>9</v>
      </c>
      <c r="H159" s="38">
        <v>2825.2</v>
      </c>
      <c r="I159" s="39">
        <f t="shared" si="4"/>
        <v>25426.799999999999</v>
      </c>
      <c r="J159" s="40">
        <f t="shared" si="5"/>
        <v>0</v>
      </c>
      <c r="K159" s="41"/>
      <c r="L159" s="42">
        <f>Table13[[#This Row],[Količina]]*Table13[[#This Row],[Појединачна цена без   ПДВ-а ]]</f>
        <v>0</v>
      </c>
      <c r="M159" s="42">
        <f>Table13[[#This Row],[Укупан износ понуде без ПДВ ]]*0.08</f>
        <v>0</v>
      </c>
      <c r="N159" s="42">
        <f>Table13[[#This Row],[Укупан износ понуде без ПДВ ]]+Table13[[#This Row],[Износ ПДВ]]</f>
        <v>0</v>
      </c>
      <c r="O159" s="43"/>
      <c r="P159" s="43"/>
      <c r="Q159" s="43"/>
      <c r="R159" s="43"/>
      <c r="S159" s="41"/>
      <c r="T15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0" spans="1:20" ht="22.5">
      <c r="A160" s="35">
        <v>159</v>
      </c>
      <c r="B160" s="36" t="s">
        <v>437</v>
      </c>
      <c r="C160" s="65" t="s">
        <v>438</v>
      </c>
      <c r="D160" s="66" t="s">
        <v>439</v>
      </c>
      <c r="E160" s="36"/>
      <c r="F160" s="36"/>
      <c r="G160" s="37">
        <v>550</v>
      </c>
      <c r="H160" s="38">
        <v>135.9</v>
      </c>
      <c r="I160" s="39">
        <f t="shared" si="4"/>
        <v>74745</v>
      </c>
      <c r="J160" s="40">
        <f t="shared" si="5"/>
        <v>0</v>
      </c>
      <c r="K160" s="41"/>
      <c r="L160" s="42">
        <f>Table13[[#This Row],[Količina]]*Table13[[#This Row],[Појединачна цена без   ПДВ-а ]]</f>
        <v>0</v>
      </c>
      <c r="M160" s="42">
        <f>Table13[[#This Row],[Укупан износ понуде без ПДВ ]]*0.08</f>
        <v>0</v>
      </c>
      <c r="N160" s="42">
        <f>Table13[[#This Row],[Укупан износ понуде без ПДВ ]]+Table13[[#This Row],[Износ ПДВ]]</f>
        <v>0</v>
      </c>
      <c r="O160" s="43"/>
      <c r="P160" s="43"/>
      <c r="Q160" s="43"/>
      <c r="R160" s="43"/>
      <c r="S160" s="41"/>
      <c r="T16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1" spans="1:20" ht="22.5">
      <c r="A161" s="35">
        <v>160</v>
      </c>
      <c r="B161" s="44" t="s">
        <v>440</v>
      </c>
      <c r="C161" s="67" t="s">
        <v>441</v>
      </c>
      <c r="D161" s="68" t="s">
        <v>442</v>
      </c>
      <c r="E161" s="44"/>
      <c r="F161" s="44"/>
      <c r="G161" s="37">
        <v>40</v>
      </c>
      <c r="H161" s="46">
        <v>793</v>
      </c>
      <c r="I161" s="39">
        <f t="shared" si="4"/>
        <v>31720</v>
      </c>
      <c r="J161" s="40">
        <f t="shared" si="5"/>
        <v>0</v>
      </c>
      <c r="K161" s="41"/>
      <c r="L161" s="42">
        <f>Table13[[#This Row],[Količina]]*Table13[[#This Row],[Појединачна цена без   ПДВ-а ]]</f>
        <v>0</v>
      </c>
      <c r="M161" s="42">
        <f>Table13[[#This Row],[Укупан износ понуде без ПДВ ]]*0.08</f>
        <v>0</v>
      </c>
      <c r="N161" s="42">
        <f>Table13[[#This Row],[Укупан износ понуде без ПДВ ]]+Table13[[#This Row],[Износ ПДВ]]</f>
        <v>0</v>
      </c>
      <c r="O161" s="43"/>
      <c r="P161" s="43"/>
      <c r="Q161" s="43"/>
      <c r="R161" s="43"/>
      <c r="S161" s="41"/>
      <c r="T16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2" spans="1:20" ht="22.5">
      <c r="A162" s="35">
        <v>161</v>
      </c>
      <c r="B162" s="36" t="s">
        <v>443</v>
      </c>
      <c r="C162" s="65" t="s">
        <v>444</v>
      </c>
      <c r="D162" s="66" t="s">
        <v>445</v>
      </c>
      <c r="E162" s="36"/>
      <c r="F162" s="36"/>
      <c r="G162" s="37">
        <v>6</v>
      </c>
      <c r="H162" s="38">
        <v>35954.699999999997</v>
      </c>
      <c r="I162" s="39">
        <f t="shared" si="4"/>
        <v>215728.19999999998</v>
      </c>
      <c r="J162" s="40">
        <f t="shared" si="5"/>
        <v>0</v>
      </c>
      <c r="K162" s="41"/>
      <c r="L162" s="42">
        <f>Table13[[#This Row],[Količina]]*Table13[[#This Row],[Појединачна цена без   ПДВ-а ]]</f>
        <v>0</v>
      </c>
      <c r="M162" s="42">
        <f>Table13[[#This Row],[Укупан износ понуде без ПДВ ]]*0.08</f>
        <v>0</v>
      </c>
      <c r="N162" s="42">
        <f>Table13[[#This Row],[Укупан износ понуде без ПДВ ]]+Table13[[#This Row],[Износ ПДВ]]</f>
        <v>0</v>
      </c>
      <c r="O162" s="43"/>
      <c r="P162" s="43"/>
      <c r="Q162" s="43"/>
      <c r="R162" s="43"/>
      <c r="S162" s="41"/>
      <c r="T16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3" spans="1:20" ht="22.5">
      <c r="A163" s="35">
        <v>162</v>
      </c>
      <c r="B163" s="36" t="s">
        <v>446</v>
      </c>
      <c r="C163" s="65" t="s">
        <v>447</v>
      </c>
      <c r="D163" s="66" t="s">
        <v>448</v>
      </c>
      <c r="E163" s="36"/>
      <c r="F163" s="36"/>
      <c r="G163" s="37">
        <v>30</v>
      </c>
      <c r="H163" s="38">
        <v>869.5</v>
      </c>
      <c r="I163" s="39">
        <f t="shared" si="4"/>
        <v>26085</v>
      </c>
      <c r="J163" s="40">
        <f t="shared" si="5"/>
        <v>0</v>
      </c>
      <c r="K163" s="41"/>
      <c r="L163" s="42">
        <f>Table13[[#This Row],[Količina]]*Table13[[#This Row],[Појединачна цена без   ПДВ-а ]]</f>
        <v>0</v>
      </c>
      <c r="M163" s="42">
        <f>Table13[[#This Row],[Укупан износ понуде без ПДВ ]]*0.08</f>
        <v>0</v>
      </c>
      <c r="N163" s="42">
        <f>Table13[[#This Row],[Укупан износ понуде без ПДВ ]]+Table13[[#This Row],[Износ ПДВ]]</f>
        <v>0</v>
      </c>
      <c r="O163" s="43"/>
      <c r="P163" s="43"/>
      <c r="Q163" s="43"/>
      <c r="R163" s="43"/>
      <c r="S163" s="41"/>
      <c r="T16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4" spans="1:20" ht="33.75">
      <c r="A164" s="35">
        <v>163</v>
      </c>
      <c r="B164" s="36" t="s">
        <v>449</v>
      </c>
      <c r="C164" s="65" t="s">
        <v>450</v>
      </c>
      <c r="D164" s="66" t="s">
        <v>451</v>
      </c>
      <c r="E164" s="36"/>
      <c r="F164" s="36"/>
      <c r="G164" s="37">
        <v>3</v>
      </c>
      <c r="H164" s="38">
        <v>4646.5</v>
      </c>
      <c r="I164" s="39">
        <f t="shared" si="4"/>
        <v>13939.5</v>
      </c>
      <c r="J164" s="40">
        <f t="shared" si="5"/>
        <v>0</v>
      </c>
      <c r="K164" s="41"/>
      <c r="L164" s="42">
        <f>Table13[[#This Row],[Količina]]*Table13[[#This Row],[Појединачна цена без   ПДВ-а ]]</f>
        <v>0</v>
      </c>
      <c r="M164" s="42">
        <f>Table13[[#This Row],[Укупан износ понуде без ПДВ ]]*0.08</f>
        <v>0</v>
      </c>
      <c r="N164" s="42">
        <f>Table13[[#This Row],[Укупан износ понуде без ПДВ ]]+Table13[[#This Row],[Износ ПДВ]]</f>
        <v>0</v>
      </c>
      <c r="O164" s="43"/>
      <c r="P164" s="43"/>
      <c r="Q164" s="43"/>
      <c r="R164" s="43"/>
      <c r="S164" s="41"/>
      <c r="T16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5" spans="1:20" ht="22.5">
      <c r="A165" s="35">
        <v>164</v>
      </c>
      <c r="B165" s="36" t="s">
        <v>452</v>
      </c>
      <c r="C165" s="65" t="s">
        <v>453</v>
      </c>
      <c r="D165" s="66" t="s">
        <v>454</v>
      </c>
      <c r="E165" s="36"/>
      <c r="F165" s="36"/>
      <c r="G165" s="37">
        <v>60</v>
      </c>
      <c r="H165" s="38">
        <v>654.5</v>
      </c>
      <c r="I165" s="39">
        <f t="shared" si="4"/>
        <v>39270</v>
      </c>
      <c r="J165" s="40">
        <f t="shared" si="5"/>
        <v>0</v>
      </c>
      <c r="K165" s="41"/>
      <c r="L165" s="42">
        <f>Table13[[#This Row],[Količina]]*Table13[[#This Row],[Појединачна цена без   ПДВ-а ]]</f>
        <v>0</v>
      </c>
      <c r="M165" s="42">
        <f>Table13[[#This Row],[Укупан износ понуде без ПДВ ]]*0.08</f>
        <v>0</v>
      </c>
      <c r="N165" s="42">
        <f>Table13[[#This Row],[Укупан износ понуде без ПДВ ]]+Table13[[#This Row],[Износ ПДВ]]</f>
        <v>0</v>
      </c>
      <c r="O165" s="43"/>
      <c r="P165" s="43"/>
      <c r="Q165" s="43"/>
      <c r="R165" s="43"/>
      <c r="S165" s="41"/>
      <c r="T16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6" spans="1:20" ht="22.5">
      <c r="A166" s="35">
        <v>165</v>
      </c>
      <c r="B166" s="36" t="s">
        <v>455</v>
      </c>
      <c r="C166" s="65" t="s">
        <v>456</v>
      </c>
      <c r="D166" s="66" t="s">
        <v>454</v>
      </c>
      <c r="E166" s="36"/>
      <c r="F166" s="36"/>
      <c r="G166" s="37">
        <v>60</v>
      </c>
      <c r="H166" s="38">
        <v>363.6</v>
      </c>
      <c r="I166" s="39">
        <f t="shared" si="4"/>
        <v>21816</v>
      </c>
      <c r="J166" s="40">
        <f t="shared" si="5"/>
        <v>0</v>
      </c>
      <c r="K166" s="41"/>
      <c r="L166" s="42">
        <f>Table13[[#This Row],[Količina]]*Table13[[#This Row],[Појединачна цена без   ПДВ-а ]]</f>
        <v>0</v>
      </c>
      <c r="M166" s="42">
        <f>Table13[[#This Row],[Укупан износ понуде без ПДВ ]]*0.08</f>
        <v>0</v>
      </c>
      <c r="N166" s="42">
        <f>Table13[[#This Row],[Укупан износ понуде без ПДВ ]]+Table13[[#This Row],[Износ ПДВ]]</f>
        <v>0</v>
      </c>
      <c r="O166" s="43"/>
      <c r="P166" s="43"/>
      <c r="Q166" s="43"/>
      <c r="R166" s="43"/>
      <c r="S166" s="41"/>
      <c r="T16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7" spans="1:20" ht="22.5">
      <c r="A167" s="35">
        <v>166</v>
      </c>
      <c r="B167" s="36" t="s">
        <v>457</v>
      </c>
      <c r="C167" s="65" t="s">
        <v>458</v>
      </c>
      <c r="D167" s="66" t="s">
        <v>265</v>
      </c>
      <c r="E167" s="36"/>
      <c r="F167" s="36"/>
      <c r="G167" s="37">
        <v>20</v>
      </c>
      <c r="H167" s="38">
        <v>226.7</v>
      </c>
      <c r="I167" s="39">
        <f t="shared" si="4"/>
        <v>4534</v>
      </c>
      <c r="J167" s="40">
        <f t="shared" si="5"/>
        <v>0</v>
      </c>
      <c r="K167" s="41"/>
      <c r="L167" s="42">
        <f>Table13[[#This Row],[Količina]]*Table13[[#This Row],[Појединачна цена без   ПДВ-а ]]</f>
        <v>0</v>
      </c>
      <c r="M167" s="42">
        <f>Table13[[#This Row],[Укупан износ понуде без ПДВ ]]*0.08</f>
        <v>0</v>
      </c>
      <c r="N167" s="42">
        <f>Table13[[#This Row],[Укупан износ понуде без ПДВ ]]+Table13[[#This Row],[Износ ПДВ]]</f>
        <v>0</v>
      </c>
      <c r="O167" s="43"/>
      <c r="P167" s="43"/>
      <c r="Q167" s="43"/>
      <c r="R167" s="43"/>
      <c r="S167" s="41"/>
      <c r="T16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8" spans="1:20" ht="22.5">
      <c r="A168" s="35">
        <v>167</v>
      </c>
      <c r="B168" s="36" t="s">
        <v>459</v>
      </c>
      <c r="C168" s="65" t="s">
        <v>460</v>
      </c>
      <c r="D168" s="66" t="s">
        <v>265</v>
      </c>
      <c r="E168" s="36"/>
      <c r="F168" s="36"/>
      <c r="G168" s="37">
        <v>30</v>
      </c>
      <c r="H168" s="38">
        <v>273.2</v>
      </c>
      <c r="I168" s="39">
        <f t="shared" si="4"/>
        <v>8196</v>
      </c>
      <c r="J168" s="40">
        <f t="shared" si="5"/>
        <v>0</v>
      </c>
      <c r="K168" s="41"/>
      <c r="L168" s="42">
        <f>Table13[[#This Row],[Količina]]*Table13[[#This Row],[Појединачна цена без   ПДВ-а ]]</f>
        <v>0</v>
      </c>
      <c r="M168" s="42">
        <f>Table13[[#This Row],[Укупан износ понуде без ПДВ ]]*0.08</f>
        <v>0</v>
      </c>
      <c r="N168" s="42">
        <f>Table13[[#This Row],[Укупан износ понуде без ПДВ ]]+Table13[[#This Row],[Износ ПДВ]]</f>
        <v>0</v>
      </c>
      <c r="O168" s="43"/>
      <c r="P168" s="43"/>
      <c r="Q168" s="43"/>
      <c r="R168" s="43"/>
      <c r="S168" s="41"/>
      <c r="T16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69" spans="1:20" ht="22.5">
      <c r="A169" s="35">
        <v>168</v>
      </c>
      <c r="B169" s="36" t="s">
        <v>461</v>
      </c>
      <c r="C169" s="65" t="s">
        <v>462</v>
      </c>
      <c r="D169" s="66" t="s">
        <v>463</v>
      </c>
      <c r="E169" s="36"/>
      <c r="F169" s="36"/>
      <c r="G169" s="37">
        <v>2</v>
      </c>
      <c r="H169" s="38">
        <v>43702.7</v>
      </c>
      <c r="I169" s="39">
        <f t="shared" si="4"/>
        <v>87405.4</v>
      </c>
      <c r="J169" s="40">
        <f t="shared" si="5"/>
        <v>0</v>
      </c>
      <c r="K169" s="41"/>
      <c r="L169" s="42">
        <f>Table13[[#This Row],[Količina]]*Table13[[#This Row],[Појединачна цена без   ПДВ-а ]]</f>
        <v>0</v>
      </c>
      <c r="M169" s="42">
        <f>Table13[[#This Row],[Укупан износ понуде без ПДВ ]]*0.08</f>
        <v>0</v>
      </c>
      <c r="N169" s="42">
        <f>Table13[[#This Row],[Укупан износ понуде без ПДВ ]]+Table13[[#This Row],[Износ ПДВ]]</f>
        <v>0</v>
      </c>
      <c r="O169" s="43"/>
      <c r="P169" s="43"/>
      <c r="Q169" s="43"/>
      <c r="R169" s="43"/>
      <c r="S169" s="41"/>
      <c r="T16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0" spans="1:20" ht="22.5">
      <c r="A170" s="35">
        <v>169</v>
      </c>
      <c r="B170" s="36" t="s">
        <v>464</v>
      </c>
      <c r="C170" s="65" t="s">
        <v>465</v>
      </c>
      <c r="D170" s="66" t="s">
        <v>466</v>
      </c>
      <c r="E170" s="36"/>
      <c r="F170" s="36"/>
      <c r="G170" s="37">
        <v>120</v>
      </c>
      <c r="H170" s="38">
        <v>122.5</v>
      </c>
      <c r="I170" s="39">
        <f t="shared" si="4"/>
        <v>14700</v>
      </c>
      <c r="J170" s="40">
        <f t="shared" si="5"/>
        <v>0</v>
      </c>
      <c r="K170" s="41"/>
      <c r="L170" s="42">
        <f>Table13[[#This Row],[Količina]]*Table13[[#This Row],[Појединачна цена без   ПДВ-а ]]</f>
        <v>0</v>
      </c>
      <c r="M170" s="42">
        <f>Table13[[#This Row],[Укупан износ понуде без ПДВ ]]*0.08</f>
        <v>0</v>
      </c>
      <c r="N170" s="42">
        <f>Table13[[#This Row],[Укупан износ понуде без ПДВ ]]+Table13[[#This Row],[Износ ПДВ]]</f>
        <v>0</v>
      </c>
      <c r="O170" s="43"/>
      <c r="P170" s="43"/>
      <c r="Q170" s="43"/>
      <c r="R170" s="43"/>
      <c r="S170" s="41"/>
      <c r="T17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1" spans="1:20" ht="22.5">
      <c r="A171" s="35">
        <v>170</v>
      </c>
      <c r="B171" s="36" t="s">
        <v>467</v>
      </c>
      <c r="C171" s="65" t="s">
        <v>468</v>
      </c>
      <c r="D171" s="66" t="s">
        <v>469</v>
      </c>
      <c r="E171" s="36"/>
      <c r="F171" s="36"/>
      <c r="G171" s="37">
        <v>100</v>
      </c>
      <c r="H171" s="38">
        <v>163.19999999999999</v>
      </c>
      <c r="I171" s="39">
        <f t="shared" si="4"/>
        <v>16319.999999999998</v>
      </c>
      <c r="J171" s="40">
        <f t="shared" si="5"/>
        <v>0</v>
      </c>
      <c r="K171" s="41"/>
      <c r="L171" s="42">
        <f>Table13[[#This Row],[Količina]]*Table13[[#This Row],[Појединачна цена без   ПДВ-а ]]</f>
        <v>0</v>
      </c>
      <c r="M171" s="42">
        <f>Table13[[#This Row],[Укупан износ понуде без ПДВ ]]*0.08</f>
        <v>0</v>
      </c>
      <c r="N171" s="42">
        <f>Table13[[#This Row],[Укупан износ понуде без ПДВ ]]+Table13[[#This Row],[Износ ПДВ]]</f>
        <v>0</v>
      </c>
      <c r="O171" s="43"/>
      <c r="P171" s="43"/>
      <c r="Q171" s="43"/>
      <c r="R171" s="43"/>
      <c r="S171" s="41"/>
      <c r="T17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2" spans="1:20" ht="22.5">
      <c r="A172" s="35">
        <v>171</v>
      </c>
      <c r="B172" s="36" t="s">
        <v>470</v>
      </c>
      <c r="C172" s="65" t="s">
        <v>471</v>
      </c>
      <c r="D172" s="66" t="s">
        <v>472</v>
      </c>
      <c r="E172" s="36"/>
      <c r="F172" s="36"/>
      <c r="G172" s="37">
        <v>60</v>
      </c>
      <c r="H172" s="38">
        <v>282.39999999999998</v>
      </c>
      <c r="I172" s="39">
        <f t="shared" si="4"/>
        <v>16944</v>
      </c>
      <c r="J172" s="40">
        <f t="shared" si="5"/>
        <v>0</v>
      </c>
      <c r="K172" s="41"/>
      <c r="L172" s="42">
        <f>Table13[[#This Row],[Količina]]*Table13[[#This Row],[Појединачна цена без   ПДВ-а ]]</f>
        <v>0</v>
      </c>
      <c r="M172" s="42">
        <f>Table13[[#This Row],[Укупан износ понуде без ПДВ ]]*0.08</f>
        <v>0</v>
      </c>
      <c r="N172" s="42">
        <f>Table13[[#This Row],[Укупан износ понуде без ПДВ ]]+Table13[[#This Row],[Износ ПДВ]]</f>
        <v>0</v>
      </c>
      <c r="O172" s="43"/>
      <c r="P172" s="43"/>
      <c r="Q172" s="43"/>
      <c r="R172" s="43"/>
      <c r="S172" s="41"/>
      <c r="T17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3" spans="1:20" ht="22.5">
      <c r="A173" s="35">
        <v>172</v>
      </c>
      <c r="B173" s="36" t="s">
        <v>473</v>
      </c>
      <c r="C173" s="65" t="s">
        <v>474</v>
      </c>
      <c r="D173" s="66" t="s">
        <v>475</v>
      </c>
      <c r="E173" s="36"/>
      <c r="F173" s="36"/>
      <c r="G173" s="37">
        <v>240</v>
      </c>
      <c r="H173" s="38">
        <v>139.1</v>
      </c>
      <c r="I173" s="39">
        <f t="shared" si="4"/>
        <v>33384</v>
      </c>
      <c r="J173" s="40">
        <f t="shared" si="5"/>
        <v>0</v>
      </c>
      <c r="K173" s="41"/>
      <c r="L173" s="42">
        <f>Table13[[#This Row],[Količina]]*Table13[[#This Row],[Појединачна цена без   ПДВ-а ]]</f>
        <v>0</v>
      </c>
      <c r="M173" s="42">
        <f>Table13[[#This Row],[Укупан износ понуде без ПДВ ]]*0.08</f>
        <v>0</v>
      </c>
      <c r="N173" s="42">
        <f>Table13[[#This Row],[Укупан износ понуде без ПДВ ]]+Table13[[#This Row],[Износ ПДВ]]</f>
        <v>0</v>
      </c>
      <c r="O173" s="43"/>
      <c r="P173" s="43"/>
      <c r="Q173" s="43"/>
      <c r="R173" s="43"/>
      <c r="S173" s="41"/>
      <c r="T17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4" spans="1:20" ht="22.5">
      <c r="A174" s="35">
        <v>173</v>
      </c>
      <c r="B174" s="36" t="s">
        <v>476</v>
      </c>
      <c r="C174" s="65" t="s">
        <v>477</v>
      </c>
      <c r="D174" s="66" t="s">
        <v>307</v>
      </c>
      <c r="E174" s="36"/>
      <c r="F174" s="36"/>
      <c r="G174" s="37">
        <v>20</v>
      </c>
      <c r="H174" s="38">
        <v>186.7</v>
      </c>
      <c r="I174" s="39">
        <f t="shared" si="4"/>
        <v>3734</v>
      </c>
      <c r="J174" s="40">
        <f t="shared" si="5"/>
        <v>0</v>
      </c>
      <c r="K174" s="41"/>
      <c r="L174" s="42">
        <f>Table13[[#This Row],[Količina]]*Table13[[#This Row],[Појединачна цена без   ПДВ-а ]]</f>
        <v>0</v>
      </c>
      <c r="M174" s="42">
        <f>Table13[[#This Row],[Укупан износ понуде без ПДВ ]]*0.08</f>
        <v>0</v>
      </c>
      <c r="N174" s="42">
        <f>Table13[[#This Row],[Укупан износ понуде без ПДВ ]]+Table13[[#This Row],[Износ ПДВ]]</f>
        <v>0</v>
      </c>
      <c r="O174" s="43"/>
      <c r="P174" s="43"/>
      <c r="Q174" s="43"/>
      <c r="R174" s="43"/>
      <c r="S174" s="41"/>
      <c r="T17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5" spans="1:20" ht="22.5">
      <c r="A175" s="35">
        <v>174</v>
      </c>
      <c r="B175" s="36" t="s">
        <v>478</v>
      </c>
      <c r="C175" s="65" t="s">
        <v>479</v>
      </c>
      <c r="D175" s="66" t="s">
        <v>307</v>
      </c>
      <c r="E175" s="36"/>
      <c r="F175" s="36"/>
      <c r="G175" s="37">
        <v>900</v>
      </c>
      <c r="H175" s="38">
        <v>186.7</v>
      </c>
      <c r="I175" s="39">
        <f t="shared" si="4"/>
        <v>168030</v>
      </c>
      <c r="J175" s="40">
        <f t="shared" si="5"/>
        <v>0</v>
      </c>
      <c r="K175" s="41"/>
      <c r="L175" s="42">
        <f>Table13[[#This Row],[Količina]]*Table13[[#This Row],[Појединачна цена без   ПДВ-а ]]</f>
        <v>0</v>
      </c>
      <c r="M175" s="42">
        <f>Table13[[#This Row],[Укупан износ понуде без ПДВ ]]*0.08</f>
        <v>0</v>
      </c>
      <c r="N175" s="42">
        <f>Table13[[#This Row],[Укупан износ понуде без ПДВ ]]+Table13[[#This Row],[Износ ПДВ]]</f>
        <v>0</v>
      </c>
      <c r="O175" s="43"/>
      <c r="P175" s="43"/>
      <c r="Q175" s="43"/>
      <c r="R175" s="43"/>
      <c r="S175" s="41"/>
      <c r="T17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6" spans="1:20" ht="22.5">
      <c r="A176" s="35">
        <v>175</v>
      </c>
      <c r="B176" s="36" t="s">
        <v>480</v>
      </c>
      <c r="C176" s="65" t="s">
        <v>481</v>
      </c>
      <c r="D176" s="66" t="s">
        <v>482</v>
      </c>
      <c r="E176" s="36"/>
      <c r="F176" s="36"/>
      <c r="G176" s="37">
        <v>1500</v>
      </c>
      <c r="H176" s="38">
        <v>115</v>
      </c>
      <c r="I176" s="39">
        <f t="shared" si="4"/>
        <v>172500</v>
      </c>
      <c r="J176" s="40">
        <f t="shared" si="5"/>
        <v>0</v>
      </c>
      <c r="K176" s="41"/>
      <c r="L176" s="42">
        <f>Table13[[#This Row],[Količina]]*Table13[[#This Row],[Појединачна цена без   ПДВ-а ]]</f>
        <v>0</v>
      </c>
      <c r="M176" s="42">
        <f>Table13[[#This Row],[Укупан износ понуде без ПДВ ]]*0.08</f>
        <v>0</v>
      </c>
      <c r="N176" s="42">
        <f>Table13[[#This Row],[Укупан износ понуде без ПДВ ]]+Table13[[#This Row],[Износ ПДВ]]</f>
        <v>0</v>
      </c>
      <c r="O176" s="43"/>
      <c r="P176" s="43"/>
      <c r="Q176" s="43"/>
      <c r="R176" s="43"/>
      <c r="S176" s="41"/>
      <c r="T17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7" spans="1:20" ht="22.5">
      <c r="A177" s="35">
        <v>176</v>
      </c>
      <c r="B177" s="36" t="s">
        <v>483</v>
      </c>
      <c r="C177" s="65" t="s">
        <v>484</v>
      </c>
      <c r="D177" s="66" t="s">
        <v>482</v>
      </c>
      <c r="E177" s="36"/>
      <c r="F177" s="36"/>
      <c r="G177" s="37">
        <v>4500</v>
      </c>
      <c r="H177" s="38">
        <v>115</v>
      </c>
      <c r="I177" s="39">
        <f t="shared" si="4"/>
        <v>517500</v>
      </c>
      <c r="J177" s="40">
        <f t="shared" si="5"/>
        <v>0</v>
      </c>
      <c r="K177" s="41"/>
      <c r="L177" s="42">
        <f>Table13[[#This Row],[Količina]]*Table13[[#This Row],[Појединачна цена без   ПДВ-а ]]</f>
        <v>0</v>
      </c>
      <c r="M177" s="42">
        <f>Table13[[#This Row],[Укупан износ понуде без ПДВ ]]*0.08</f>
        <v>0</v>
      </c>
      <c r="N177" s="42">
        <f>Table13[[#This Row],[Укупан износ понуде без ПДВ ]]+Table13[[#This Row],[Износ ПДВ]]</f>
        <v>0</v>
      </c>
      <c r="O177" s="43"/>
      <c r="P177" s="43"/>
      <c r="Q177" s="43"/>
      <c r="R177" s="43"/>
      <c r="S177" s="41"/>
      <c r="T17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8" spans="1:20" ht="22.5">
      <c r="A178" s="35">
        <v>177</v>
      </c>
      <c r="B178" s="36" t="s">
        <v>485</v>
      </c>
      <c r="C178" s="65" t="s">
        <v>486</v>
      </c>
      <c r="D178" s="66" t="s">
        <v>482</v>
      </c>
      <c r="E178" s="36"/>
      <c r="F178" s="36"/>
      <c r="G178" s="37">
        <v>4500</v>
      </c>
      <c r="H178" s="38">
        <v>74.7</v>
      </c>
      <c r="I178" s="39">
        <f t="shared" si="4"/>
        <v>336150</v>
      </c>
      <c r="J178" s="40">
        <f t="shared" si="5"/>
        <v>0</v>
      </c>
      <c r="K178" s="41"/>
      <c r="L178" s="42">
        <f>Table13[[#This Row],[Količina]]*Table13[[#This Row],[Појединачна цена без   ПДВ-а ]]</f>
        <v>0</v>
      </c>
      <c r="M178" s="42">
        <f>Table13[[#This Row],[Укупан износ понуде без ПДВ ]]*0.08</f>
        <v>0</v>
      </c>
      <c r="N178" s="42">
        <f>Table13[[#This Row],[Укупан износ понуде без ПДВ ]]+Table13[[#This Row],[Износ ПДВ]]</f>
        <v>0</v>
      </c>
      <c r="O178" s="43"/>
      <c r="P178" s="43"/>
      <c r="Q178" s="43"/>
      <c r="R178" s="43"/>
      <c r="S178" s="41"/>
      <c r="T17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79" spans="1:20" ht="22.5">
      <c r="A179" s="35">
        <v>178</v>
      </c>
      <c r="B179" s="36" t="s">
        <v>487</v>
      </c>
      <c r="C179" s="65" t="s">
        <v>488</v>
      </c>
      <c r="D179" s="66" t="s">
        <v>489</v>
      </c>
      <c r="E179" s="36"/>
      <c r="F179" s="36"/>
      <c r="G179" s="37">
        <v>80</v>
      </c>
      <c r="H179" s="38">
        <v>248.4</v>
      </c>
      <c r="I179" s="39">
        <f t="shared" si="4"/>
        <v>19872</v>
      </c>
      <c r="J179" s="40">
        <f t="shared" si="5"/>
        <v>0</v>
      </c>
      <c r="K179" s="41"/>
      <c r="L179" s="42">
        <f>Table13[[#This Row],[Količina]]*Table13[[#This Row],[Појединачна цена без   ПДВ-а ]]</f>
        <v>0</v>
      </c>
      <c r="M179" s="42">
        <f>Table13[[#This Row],[Укупан износ понуде без ПДВ ]]*0.08</f>
        <v>0</v>
      </c>
      <c r="N179" s="42">
        <f>Table13[[#This Row],[Укупан износ понуде без ПДВ ]]+Table13[[#This Row],[Износ ПДВ]]</f>
        <v>0</v>
      </c>
      <c r="O179" s="43"/>
      <c r="P179" s="43"/>
      <c r="Q179" s="43"/>
      <c r="R179" s="43"/>
      <c r="S179" s="41"/>
      <c r="T17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0" spans="1:20" ht="22.5">
      <c r="A180" s="35">
        <v>179</v>
      </c>
      <c r="B180" s="36" t="s">
        <v>490</v>
      </c>
      <c r="C180" s="65" t="s">
        <v>491</v>
      </c>
      <c r="D180" s="66" t="s">
        <v>492</v>
      </c>
      <c r="E180" s="36"/>
      <c r="F180" s="36"/>
      <c r="G180" s="37">
        <v>250</v>
      </c>
      <c r="H180" s="38">
        <v>229.5</v>
      </c>
      <c r="I180" s="39">
        <f t="shared" si="4"/>
        <v>57375</v>
      </c>
      <c r="J180" s="40">
        <f t="shared" si="5"/>
        <v>0</v>
      </c>
      <c r="K180" s="41"/>
      <c r="L180" s="42">
        <f>Table13[[#This Row],[Količina]]*Table13[[#This Row],[Појединачна цена без   ПДВ-а ]]</f>
        <v>0</v>
      </c>
      <c r="M180" s="42">
        <f>Table13[[#This Row],[Укупан износ понуде без ПДВ ]]*0.08</f>
        <v>0</v>
      </c>
      <c r="N180" s="42">
        <f>Table13[[#This Row],[Укупан износ понуде без ПДВ ]]+Table13[[#This Row],[Износ ПДВ]]</f>
        <v>0</v>
      </c>
      <c r="O180" s="43"/>
      <c r="P180" s="43"/>
      <c r="Q180" s="43"/>
      <c r="R180" s="43"/>
      <c r="S180" s="41"/>
      <c r="T18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1" spans="1:20" ht="22.5">
      <c r="A181" s="35">
        <v>180</v>
      </c>
      <c r="B181" s="36" t="s">
        <v>493</v>
      </c>
      <c r="C181" s="65" t="s">
        <v>494</v>
      </c>
      <c r="D181" s="66" t="s">
        <v>492</v>
      </c>
      <c r="E181" s="36"/>
      <c r="F181" s="36"/>
      <c r="G181" s="37">
        <v>60</v>
      </c>
      <c r="H181" s="38">
        <v>465.7</v>
      </c>
      <c r="I181" s="39">
        <f t="shared" si="4"/>
        <v>27942</v>
      </c>
      <c r="J181" s="40">
        <f t="shared" si="5"/>
        <v>0</v>
      </c>
      <c r="K181" s="41"/>
      <c r="L181" s="42">
        <f>Table13[[#This Row],[Količina]]*Table13[[#This Row],[Појединачна цена без   ПДВ-а ]]</f>
        <v>0</v>
      </c>
      <c r="M181" s="42">
        <f>Table13[[#This Row],[Укупан износ понуде без ПДВ ]]*0.08</f>
        <v>0</v>
      </c>
      <c r="N181" s="42">
        <f>Table13[[#This Row],[Укупан износ понуде без ПДВ ]]+Table13[[#This Row],[Износ ПДВ]]</f>
        <v>0</v>
      </c>
      <c r="O181" s="43"/>
      <c r="P181" s="43"/>
      <c r="Q181" s="43"/>
      <c r="R181" s="43"/>
      <c r="S181" s="41"/>
      <c r="T18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2" spans="1:20" ht="22.5">
      <c r="A182" s="35">
        <v>181</v>
      </c>
      <c r="B182" s="36" t="s">
        <v>495</v>
      </c>
      <c r="C182" s="65" t="s">
        <v>496</v>
      </c>
      <c r="D182" s="66" t="s">
        <v>497</v>
      </c>
      <c r="E182" s="36"/>
      <c r="F182" s="36"/>
      <c r="G182" s="37">
        <v>200</v>
      </c>
      <c r="H182" s="38">
        <v>310.39999999999998</v>
      </c>
      <c r="I182" s="39">
        <f t="shared" si="4"/>
        <v>62079.999999999993</v>
      </c>
      <c r="J182" s="40">
        <f t="shared" si="5"/>
        <v>0</v>
      </c>
      <c r="K182" s="41"/>
      <c r="L182" s="42">
        <f>Table13[[#This Row],[Količina]]*Table13[[#This Row],[Појединачна цена без   ПДВ-а ]]</f>
        <v>0</v>
      </c>
      <c r="M182" s="42">
        <f>Table13[[#This Row],[Укупан износ понуде без ПДВ ]]*0.08</f>
        <v>0</v>
      </c>
      <c r="N182" s="42">
        <f>Table13[[#This Row],[Укупан износ понуде без ПДВ ]]+Table13[[#This Row],[Износ ПДВ]]</f>
        <v>0</v>
      </c>
      <c r="O182" s="43"/>
      <c r="P182" s="43"/>
      <c r="Q182" s="43"/>
      <c r="R182" s="43"/>
      <c r="S182" s="41"/>
      <c r="T18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3" spans="1:20" ht="22.5">
      <c r="A183" s="35">
        <v>182</v>
      </c>
      <c r="B183" s="36" t="s">
        <v>498</v>
      </c>
      <c r="C183" s="65" t="s">
        <v>499</v>
      </c>
      <c r="D183" s="66" t="s">
        <v>500</v>
      </c>
      <c r="E183" s="36"/>
      <c r="F183" s="36"/>
      <c r="G183" s="37">
        <v>350</v>
      </c>
      <c r="H183" s="38">
        <v>187.3</v>
      </c>
      <c r="I183" s="39">
        <f t="shared" si="4"/>
        <v>65555</v>
      </c>
      <c r="J183" s="40">
        <f t="shared" si="5"/>
        <v>0</v>
      </c>
      <c r="K183" s="41"/>
      <c r="L183" s="42">
        <f>Table13[[#This Row],[Količina]]*Table13[[#This Row],[Појединачна цена без   ПДВ-а ]]</f>
        <v>0</v>
      </c>
      <c r="M183" s="42">
        <f>Table13[[#This Row],[Укупан износ понуде без ПДВ ]]*0.08</f>
        <v>0</v>
      </c>
      <c r="N183" s="42">
        <f>Table13[[#This Row],[Укупан износ понуде без ПДВ ]]+Table13[[#This Row],[Износ ПДВ]]</f>
        <v>0</v>
      </c>
      <c r="O183" s="43"/>
      <c r="P183" s="43"/>
      <c r="Q183" s="43"/>
      <c r="R183" s="43"/>
      <c r="S183" s="41"/>
      <c r="T18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4" spans="1:20" ht="22.5">
      <c r="A184" s="35">
        <v>183</v>
      </c>
      <c r="B184" s="36" t="s">
        <v>501</v>
      </c>
      <c r="C184" s="65" t="s">
        <v>502</v>
      </c>
      <c r="D184" s="66" t="s">
        <v>500</v>
      </c>
      <c r="E184" s="36"/>
      <c r="F184" s="36"/>
      <c r="G184" s="37">
        <v>1200</v>
      </c>
      <c r="H184" s="38">
        <v>221.8</v>
      </c>
      <c r="I184" s="39">
        <f t="shared" si="4"/>
        <v>266160</v>
      </c>
      <c r="J184" s="40">
        <f t="shared" si="5"/>
        <v>0</v>
      </c>
      <c r="K184" s="41"/>
      <c r="L184" s="42">
        <f>Table13[[#This Row],[Količina]]*Table13[[#This Row],[Појединачна цена без   ПДВ-а ]]</f>
        <v>0</v>
      </c>
      <c r="M184" s="42">
        <f>Table13[[#This Row],[Укупан износ понуде без ПДВ ]]*0.08</f>
        <v>0</v>
      </c>
      <c r="N184" s="42">
        <f>Table13[[#This Row],[Укупан износ понуде без ПДВ ]]+Table13[[#This Row],[Износ ПДВ]]</f>
        <v>0</v>
      </c>
      <c r="O184" s="43"/>
      <c r="P184" s="43"/>
      <c r="Q184" s="43"/>
      <c r="R184" s="43"/>
      <c r="S184" s="41"/>
      <c r="T18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5" spans="1:20" ht="22.5">
      <c r="A185" s="35">
        <v>184</v>
      </c>
      <c r="B185" s="36" t="s">
        <v>503</v>
      </c>
      <c r="C185" s="65" t="s">
        <v>504</v>
      </c>
      <c r="D185" s="66" t="s">
        <v>505</v>
      </c>
      <c r="E185" s="36"/>
      <c r="F185" s="36"/>
      <c r="G185" s="37">
        <v>850</v>
      </c>
      <c r="H185" s="38">
        <v>248.7</v>
      </c>
      <c r="I185" s="39">
        <f t="shared" si="4"/>
        <v>211395</v>
      </c>
      <c r="J185" s="40">
        <f t="shared" si="5"/>
        <v>0</v>
      </c>
      <c r="K185" s="41"/>
      <c r="L185" s="42">
        <f>Table13[[#This Row],[Količina]]*Table13[[#This Row],[Појединачна цена без   ПДВ-а ]]</f>
        <v>0</v>
      </c>
      <c r="M185" s="42">
        <f>Table13[[#This Row],[Укупан износ понуде без ПДВ ]]*0.08</f>
        <v>0</v>
      </c>
      <c r="N185" s="42">
        <f>Table13[[#This Row],[Укупан износ понуде без ПДВ ]]+Table13[[#This Row],[Износ ПДВ]]</f>
        <v>0</v>
      </c>
      <c r="O185" s="43"/>
      <c r="P185" s="43"/>
      <c r="Q185" s="43"/>
      <c r="R185" s="43"/>
      <c r="S185" s="41"/>
      <c r="T18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6" spans="1:20" ht="22.5">
      <c r="A186" s="35">
        <v>185</v>
      </c>
      <c r="B186" s="36" t="s">
        <v>506</v>
      </c>
      <c r="C186" s="65" t="s">
        <v>507</v>
      </c>
      <c r="D186" s="66" t="s">
        <v>508</v>
      </c>
      <c r="E186" s="36"/>
      <c r="F186" s="36"/>
      <c r="G186" s="37">
        <v>90</v>
      </c>
      <c r="H186" s="38">
        <v>199.6</v>
      </c>
      <c r="I186" s="39">
        <f t="shared" si="4"/>
        <v>17964</v>
      </c>
      <c r="J186" s="40">
        <f t="shared" si="5"/>
        <v>0</v>
      </c>
      <c r="K186" s="41"/>
      <c r="L186" s="42">
        <f>Table13[[#This Row],[Količina]]*Table13[[#This Row],[Појединачна цена без   ПДВ-а ]]</f>
        <v>0</v>
      </c>
      <c r="M186" s="42">
        <f>Table13[[#This Row],[Укупан износ понуде без ПДВ ]]*0.08</f>
        <v>0</v>
      </c>
      <c r="N186" s="42">
        <f>Table13[[#This Row],[Укупан износ понуде без ПДВ ]]+Table13[[#This Row],[Износ ПДВ]]</f>
        <v>0</v>
      </c>
      <c r="O186" s="43"/>
      <c r="P186" s="43"/>
      <c r="Q186" s="43"/>
      <c r="R186" s="43"/>
      <c r="S186" s="41"/>
      <c r="T18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7" spans="1:20" ht="22.5">
      <c r="A187" s="35">
        <v>186</v>
      </c>
      <c r="B187" s="44" t="s">
        <v>509</v>
      </c>
      <c r="C187" s="67" t="s">
        <v>510</v>
      </c>
      <c r="D187" s="68" t="s">
        <v>508</v>
      </c>
      <c r="E187" s="44"/>
      <c r="F187" s="44"/>
      <c r="G187" s="37">
        <v>150</v>
      </c>
      <c r="H187" s="46">
        <v>358.1</v>
      </c>
      <c r="I187" s="39">
        <f t="shared" si="4"/>
        <v>53715</v>
      </c>
      <c r="J187" s="40">
        <f t="shared" si="5"/>
        <v>0</v>
      </c>
      <c r="K187" s="41"/>
      <c r="L187" s="42">
        <f>Table13[[#This Row],[Količina]]*Table13[[#This Row],[Појединачна цена без   ПДВ-а ]]</f>
        <v>0</v>
      </c>
      <c r="M187" s="42">
        <f>Table13[[#This Row],[Укупан износ понуде без ПДВ ]]*0.08</f>
        <v>0</v>
      </c>
      <c r="N187" s="42">
        <f>Table13[[#This Row],[Укупан износ понуде без ПДВ ]]+Table13[[#This Row],[Износ ПДВ]]</f>
        <v>0</v>
      </c>
      <c r="O187" s="43"/>
      <c r="P187" s="43"/>
      <c r="Q187" s="43"/>
      <c r="R187" s="43"/>
      <c r="S187" s="41"/>
      <c r="T18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8" spans="1:20" ht="22.5">
      <c r="A188" s="35">
        <v>187</v>
      </c>
      <c r="B188" s="36" t="s">
        <v>511</v>
      </c>
      <c r="C188" s="65" t="s">
        <v>512</v>
      </c>
      <c r="D188" s="66" t="s">
        <v>508</v>
      </c>
      <c r="E188" s="36"/>
      <c r="F188" s="36"/>
      <c r="G188" s="37">
        <v>350</v>
      </c>
      <c r="H188" s="38">
        <v>348.5</v>
      </c>
      <c r="I188" s="39">
        <f t="shared" si="4"/>
        <v>121975</v>
      </c>
      <c r="J188" s="40">
        <f t="shared" si="5"/>
        <v>0</v>
      </c>
      <c r="K188" s="41"/>
      <c r="L188" s="42">
        <f>Table13[[#This Row],[Količina]]*Table13[[#This Row],[Појединачна цена без   ПДВ-а ]]</f>
        <v>0</v>
      </c>
      <c r="M188" s="42">
        <f>Table13[[#This Row],[Укупан износ понуде без ПДВ ]]*0.08</f>
        <v>0</v>
      </c>
      <c r="N188" s="42">
        <f>Table13[[#This Row],[Укупан износ понуде без ПДВ ]]+Table13[[#This Row],[Износ ПДВ]]</f>
        <v>0</v>
      </c>
      <c r="O188" s="43"/>
      <c r="P188" s="43"/>
      <c r="Q188" s="43"/>
      <c r="R188" s="43"/>
      <c r="S188" s="41"/>
      <c r="T18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89" spans="1:20" ht="22.5">
      <c r="A189" s="35">
        <v>188</v>
      </c>
      <c r="B189" s="36" t="s">
        <v>513</v>
      </c>
      <c r="C189" s="65" t="s">
        <v>514</v>
      </c>
      <c r="D189" s="66" t="s">
        <v>508</v>
      </c>
      <c r="E189" s="36"/>
      <c r="F189" s="36"/>
      <c r="G189" s="37">
        <v>250</v>
      </c>
      <c r="H189" s="38">
        <v>475.3</v>
      </c>
      <c r="I189" s="39">
        <f t="shared" si="4"/>
        <v>118825</v>
      </c>
      <c r="J189" s="40">
        <f t="shared" si="5"/>
        <v>0</v>
      </c>
      <c r="K189" s="41"/>
      <c r="L189" s="42">
        <f>Table13[[#This Row],[Količina]]*Table13[[#This Row],[Појединачна цена без   ПДВ-а ]]</f>
        <v>0</v>
      </c>
      <c r="M189" s="42">
        <f>Table13[[#This Row],[Укупан износ понуде без ПДВ ]]*0.08</f>
        <v>0</v>
      </c>
      <c r="N189" s="42">
        <f>Table13[[#This Row],[Укупан износ понуде без ПДВ ]]+Table13[[#This Row],[Износ ПДВ]]</f>
        <v>0</v>
      </c>
      <c r="O189" s="43"/>
      <c r="P189" s="43"/>
      <c r="Q189" s="43"/>
      <c r="R189" s="43"/>
      <c r="S189" s="41"/>
      <c r="T18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0" spans="1:20" ht="22.5">
      <c r="A190" s="35">
        <v>189</v>
      </c>
      <c r="B190" s="36" t="s">
        <v>515</v>
      </c>
      <c r="C190" s="65" t="s">
        <v>516</v>
      </c>
      <c r="D190" s="66" t="s">
        <v>517</v>
      </c>
      <c r="E190" s="36"/>
      <c r="F190" s="36"/>
      <c r="G190" s="37">
        <v>180</v>
      </c>
      <c r="H190" s="38">
        <v>163.30000000000001</v>
      </c>
      <c r="I190" s="39">
        <f t="shared" si="4"/>
        <v>29394.000000000004</v>
      </c>
      <c r="J190" s="40">
        <f t="shared" si="5"/>
        <v>0</v>
      </c>
      <c r="K190" s="41"/>
      <c r="L190" s="42">
        <f>Table13[[#This Row],[Količina]]*Table13[[#This Row],[Појединачна цена без   ПДВ-а ]]</f>
        <v>0</v>
      </c>
      <c r="M190" s="42">
        <f>Table13[[#This Row],[Укупан износ понуде без ПДВ ]]*0.08</f>
        <v>0</v>
      </c>
      <c r="N190" s="42">
        <f>Table13[[#This Row],[Укупан износ понуде без ПДВ ]]+Table13[[#This Row],[Износ ПДВ]]</f>
        <v>0</v>
      </c>
      <c r="O190" s="43"/>
      <c r="P190" s="43"/>
      <c r="Q190" s="43"/>
      <c r="R190" s="43"/>
      <c r="S190" s="41"/>
      <c r="T19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1" spans="1:20" ht="22.5">
      <c r="A191" s="35">
        <v>190</v>
      </c>
      <c r="B191" s="44" t="s">
        <v>518</v>
      </c>
      <c r="C191" s="67" t="s">
        <v>519</v>
      </c>
      <c r="D191" s="68" t="s">
        <v>136</v>
      </c>
      <c r="E191" s="44"/>
      <c r="F191" s="44"/>
      <c r="G191" s="37">
        <v>15</v>
      </c>
      <c r="H191" s="46">
        <v>440.5</v>
      </c>
      <c r="I191" s="39">
        <f t="shared" si="4"/>
        <v>6607.5</v>
      </c>
      <c r="J191" s="40">
        <f t="shared" si="5"/>
        <v>0</v>
      </c>
      <c r="K191" s="41"/>
      <c r="L191" s="42">
        <f>Table13[[#This Row],[Količina]]*Table13[[#This Row],[Појединачна цена без   ПДВ-а ]]</f>
        <v>0</v>
      </c>
      <c r="M191" s="42">
        <f>Table13[[#This Row],[Укупан износ понуде без ПДВ ]]*0.08</f>
        <v>0</v>
      </c>
      <c r="N191" s="42">
        <f>Table13[[#This Row],[Укупан износ понуде без ПДВ ]]+Table13[[#This Row],[Износ ПДВ]]</f>
        <v>0</v>
      </c>
      <c r="O191" s="43"/>
      <c r="P191" s="43"/>
      <c r="Q191" s="43"/>
      <c r="R191" s="43"/>
      <c r="S191" s="41"/>
      <c r="T19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2" spans="1:20" ht="22.5">
      <c r="A192" s="35">
        <v>191</v>
      </c>
      <c r="B192" s="44" t="s">
        <v>520</v>
      </c>
      <c r="C192" s="67" t="s">
        <v>521</v>
      </c>
      <c r="D192" s="68" t="s">
        <v>136</v>
      </c>
      <c r="E192" s="44"/>
      <c r="F192" s="44"/>
      <c r="G192" s="37">
        <v>10</v>
      </c>
      <c r="H192" s="46">
        <v>778</v>
      </c>
      <c r="I192" s="39">
        <f t="shared" si="4"/>
        <v>7780</v>
      </c>
      <c r="J192" s="40">
        <f t="shared" si="5"/>
        <v>0</v>
      </c>
      <c r="K192" s="41"/>
      <c r="L192" s="42">
        <f>Table13[[#This Row],[Količina]]*Table13[[#This Row],[Појединачна цена без   ПДВ-а ]]</f>
        <v>0</v>
      </c>
      <c r="M192" s="42">
        <f>Table13[[#This Row],[Укупан износ понуде без ПДВ ]]*0.08</f>
        <v>0</v>
      </c>
      <c r="N192" s="42">
        <f>Table13[[#This Row],[Укупан износ понуде без ПДВ ]]+Table13[[#This Row],[Износ ПДВ]]</f>
        <v>0</v>
      </c>
      <c r="O192" s="43"/>
      <c r="P192" s="43"/>
      <c r="Q192" s="43"/>
      <c r="R192" s="43"/>
      <c r="S192" s="41"/>
      <c r="T19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3" spans="1:20" ht="22.5">
      <c r="A193" s="35">
        <v>192</v>
      </c>
      <c r="B193" s="36" t="s">
        <v>522</v>
      </c>
      <c r="C193" s="65" t="s">
        <v>523</v>
      </c>
      <c r="D193" s="66" t="s">
        <v>232</v>
      </c>
      <c r="E193" s="36"/>
      <c r="F193" s="36"/>
      <c r="G193" s="37">
        <v>10</v>
      </c>
      <c r="H193" s="38">
        <v>243.2</v>
      </c>
      <c r="I193" s="39">
        <f t="shared" si="4"/>
        <v>2432</v>
      </c>
      <c r="J193" s="40">
        <f t="shared" si="5"/>
        <v>0</v>
      </c>
      <c r="K193" s="41"/>
      <c r="L193" s="42">
        <f>Table13[[#This Row],[Količina]]*Table13[[#This Row],[Појединачна цена без   ПДВ-а ]]</f>
        <v>0</v>
      </c>
      <c r="M193" s="42">
        <f>Table13[[#This Row],[Укупан износ понуде без ПДВ ]]*0.08</f>
        <v>0</v>
      </c>
      <c r="N193" s="42">
        <f>Table13[[#This Row],[Укупан износ понуде без ПДВ ]]+Table13[[#This Row],[Износ ПДВ]]</f>
        <v>0</v>
      </c>
      <c r="O193" s="43"/>
      <c r="P193" s="43"/>
      <c r="Q193" s="43"/>
      <c r="R193" s="43"/>
      <c r="S193" s="41"/>
      <c r="T19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4" spans="1:20" ht="22.5">
      <c r="A194" s="35">
        <v>193</v>
      </c>
      <c r="B194" s="36" t="s">
        <v>524</v>
      </c>
      <c r="C194" s="65" t="s">
        <v>525</v>
      </c>
      <c r="D194" s="66" t="s">
        <v>526</v>
      </c>
      <c r="E194" s="36"/>
      <c r="F194" s="36"/>
      <c r="G194" s="37">
        <v>10</v>
      </c>
      <c r="H194" s="38">
        <v>138.19999999999999</v>
      </c>
      <c r="I194" s="39">
        <f t="shared" ref="I194:I257" si="6">H194*G194</f>
        <v>1382</v>
      </c>
      <c r="J194" s="40">
        <f t="shared" si="5"/>
        <v>0</v>
      </c>
      <c r="K194" s="41"/>
      <c r="L194" s="42">
        <f>Table13[[#This Row],[Količina]]*Table13[[#This Row],[Појединачна цена без   ПДВ-а ]]</f>
        <v>0</v>
      </c>
      <c r="M194" s="42">
        <f>Table13[[#This Row],[Укупан износ понуде без ПДВ ]]*0.08</f>
        <v>0</v>
      </c>
      <c r="N194" s="42">
        <f>Table13[[#This Row],[Укупан износ понуде без ПДВ ]]+Table13[[#This Row],[Износ ПДВ]]</f>
        <v>0</v>
      </c>
      <c r="O194" s="43"/>
      <c r="P194" s="43"/>
      <c r="Q194" s="43"/>
      <c r="R194" s="43"/>
      <c r="S194" s="41"/>
      <c r="T19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5" spans="1:20" ht="22.5">
      <c r="A195" s="35">
        <v>194</v>
      </c>
      <c r="B195" s="36" t="s">
        <v>527</v>
      </c>
      <c r="C195" s="65" t="s">
        <v>528</v>
      </c>
      <c r="D195" s="66" t="s">
        <v>529</v>
      </c>
      <c r="E195" s="36"/>
      <c r="F195" s="36"/>
      <c r="G195" s="37">
        <v>50</v>
      </c>
      <c r="H195" s="38">
        <v>1926.4</v>
      </c>
      <c r="I195" s="39">
        <f t="shared" si="6"/>
        <v>96320</v>
      </c>
      <c r="J195" s="40">
        <f t="shared" si="5"/>
        <v>0</v>
      </c>
      <c r="K195" s="41"/>
      <c r="L195" s="42">
        <f>Table13[[#This Row],[Količina]]*Table13[[#This Row],[Појединачна цена без   ПДВ-а ]]</f>
        <v>0</v>
      </c>
      <c r="M195" s="42">
        <f>Table13[[#This Row],[Укупан износ понуде без ПДВ ]]*0.08</f>
        <v>0</v>
      </c>
      <c r="N195" s="42">
        <f>Table13[[#This Row],[Укупан износ понуде без ПДВ ]]+Table13[[#This Row],[Износ ПДВ]]</f>
        <v>0</v>
      </c>
      <c r="O195" s="43"/>
      <c r="P195" s="43"/>
      <c r="Q195" s="43"/>
      <c r="R195" s="43"/>
      <c r="S195" s="41"/>
      <c r="T19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6" spans="1:20" ht="22.5">
      <c r="A196" s="35">
        <v>195</v>
      </c>
      <c r="B196" s="36" t="s">
        <v>530</v>
      </c>
      <c r="C196" s="65" t="s">
        <v>531</v>
      </c>
      <c r="D196" s="66" t="s">
        <v>532</v>
      </c>
      <c r="E196" s="36"/>
      <c r="F196" s="36"/>
      <c r="G196" s="37">
        <v>110</v>
      </c>
      <c r="H196" s="38">
        <v>304.39999999999998</v>
      </c>
      <c r="I196" s="39">
        <f t="shared" si="6"/>
        <v>33484</v>
      </c>
      <c r="J196" s="40">
        <f t="shared" si="5"/>
        <v>0</v>
      </c>
      <c r="K196" s="41"/>
      <c r="L196" s="42">
        <f>Table13[[#This Row],[Količina]]*Table13[[#This Row],[Појединачна цена без   ПДВ-а ]]</f>
        <v>0</v>
      </c>
      <c r="M196" s="42">
        <f>Table13[[#This Row],[Укупан износ понуде без ПДВ ]]*0.08</f>
        <v>0</v>
      </c>
      <c r="N196" s="42">
        <f>Table13[[#This Row],[Укупан износ понуде без ПДВ ]]+Table13[[#This Row],[Износ ПДВ]]</f>
        <v>0</v>
      </c>
      <c r="O196" s="43"/>
      <c r="P196" s="43"/>
      <c r="Q196" s="43"/>
      <c r="R196" s="43"/>
      <c r="S196" s="41"/>
      <c r="T19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7" spans="1:20" ht="33.75">
      <c r="A197" s="35">
        <v>196</v>
      </c>
      <c r="B197" s="36" t="s">
        <v>533</v>
      </c>
      <c r="C197" s="65" t="s">
        <v>534</v>
      </c>
      <c r="D197" s="66" t="s">
        <v>535</v>
      </c>
      <c r="E197" s="36"/>
      <c r="F197" s="36"/>
      <c r="G197" s="37">
        <v>230</v>
      </c>
      <c r="H197" s="38">
        <v>2348.1999999999998</v>
      </c>
      <c r="I197" s="39">
        <f t="shared" si="6"/>
        <v>540086</v>
      </c>
      <c r="J197" s="40">
        <f t="shared" ref="J197:J260" si="7">$J$2</f>
        <v>0</v>
      </c>
      <c r="K197" s="41"/>
      <c r="L197" s="42">
        <f>Table13[[#This Row],[Količina]]*Table13[[#This Row],[Појединачна цена без   ПДВ-а ]]</f>
        <v>0</v>
      </c>
      <c r="M197" s="42">
        <f>Table13[[#This Row],[Укупан износ понуде без ПДВ ]]*0.08</f>
        <v>0</v>
      </c>
      <c r="N197" s="42">
        <f>Table13[[#This Row],[Укупан износ понуде без ПДВ ]]+Table13[[#This Row],[Износ ПДВ]]</f>
        <v>0</v>
      </c>
      <c r="O197" s="43"/>
      <c r="P197" s="43"/>
      <c r="Q197" s="43"/>
      <c r="R197" s="43"/>
      <c r="S197" s="41"/>
      <c r="T19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8" spans="1:20" ht="33.75">
      <c r="A198" s="35">
        <v>197</v>
      </c>
      <c r="B198" s="36" t="s">
        <v>536</v>
      </c>
      <c r="C198" s="65" t="s">
        <v>537</v>
      </c>
      <c r="D198" s="66" t="s">
        <v>535</v>
      </c>
      <c r="E198" s="36"/>
      <c r="F198" s="36"/>
      <c r="G198" s="37">
        <v>20</v>
      </c>
      <c r="H198" s="38">
        <v>2348.1999999999998</v>
      </c>
      <c r="I198" s="39">
        <f t="shared" si="6"/>
        <v>46964</v>
      </c>
      <c r="J198" s="40">
        <f t="shared" si="7"/>
        <v>0</v>
      </c>
      <c r="K198" s="41"/>
      <c r="L198" s="42">
        <f>Table13[[#This Row],[Količina]]*Table13[[#This Row],[Појединачна цена без   ПДВ-а ]]</f>
        <v>0</v>
      </c>
      <c r="M198" s="42">
        <f>Table13[[#This Row],[Укупан износ понуде без ПДВ ]]*0.08</f>
        <v>0</v>
      </c>
      <c r="N198" s="42">
        <f>Table13[[#This Row],[Укупан износ понуде без ПДВ ]]+Table13[[#This Row],[Износ ПДВ]]</f>
        <v>0</v>
      </c>
      <c r="O198" s="43"/>
      <c r="P198" s="43"/>
      <c r="Q198" s="43"/>
      <c r="R198" s="43"/>
      <c r="S198" s="41"/>
      <c r="T19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199" spans="1:20" ht="33.75">
      <c r="A199" s="35">
        <v>198</v>
      </c>
      <c r="B199" s="36" t="s">
        <v>538</v>
      </c>
      <c r="C199" s="65" t="s">
        <v>539</v>
      </c>
      <c r="D199" s="66" t="s">
        <v>540</v>
      </c>
      <c r="E199" s="36"/>
      <c r="F199" s="36"/>
      <c r="G199" s="37">
        <v>60</v>
      </c>
      <c r="H199" s="38">
        <v>2348.1999999999998</v>
      </c>
      <c r="I199" s="39">
        <f t="shared" si="6"/>
        <v>140892</v>
      </c>
      <c r="J199" s="40">
        <f t="shared" si="7"/>
        <v>0</v>
      </c>
      <c r="K199" s="41"/>
      <c r="L199" s="42">
        <f>Table13[[#This Row],[Količina]]*Table13[[#This Row],[Појединачна цена без   ПДВ-а ]]</f>
        <v>0</v>
      </c>
      <c r="M199" s="42">
        <f>Table13[[#This Row],[Укупан износ понуде без ПДВ ]]*0.08</f>
        <v>0</v>
      </c>
      <c r="N199" s="42">
        <f>Table13[[#This Row],[Укупан износ понуде без ПДВ ]]+Table13[[#This Row],[Износ ПДВ]]</f>
        <v>0</v>
      </c>
      <c r="O199" s="43"/>
      <c r="P199" s="43"/>
      <c r="Q199" s="43"/>
      <c r="R199" s="43"/>
      <c r="S199" s="41"/>
      <c r="T19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0" spans="1:20" ht="33.75">
      <c r="A200" s="35">
        <v>199</v>
      </c>
      <c r="B200" s="36" t="s">
        <v>541</v>
      </c>
      <c r="C200" s="65" t="s">
        <v>542</v>
      </c>
      <c r="D200" s="66" t="s">
        <v>36</v>
      </c>
      <c r="E200" s="36"/>
      <c r="F200" s="36"/>
      <c r="G200" s="37">
        <v>15</v>
      </c>
      <c r="H200" s="38">
        <v>2183.8000000000002</v>
      </c>
      <c r="I200" s="39">
        <f t="shared" si="6"/>
        <v>32757.000000000004</v>
      </c>
      <c r="J200" s="40">
        <f t="shared" si="7"/>
        <v>0</v>
      </c>
      <c r="K200" s="41"/>
      <c r="L200" s="42">
        <f>Table13[[#This Row],[Količina]]*Table13[[#This Row],[Појединачна цена без   ПДВ-а ]]</f>
        <v>0</v>
      </c>
      <c r="M200" s="42">
        <f>Table13[[#This Row],[Укупан износ понуде без ПДВ ]]*0.08</f>
        <v>0</v>
      </c>
      <c r="N200" s="42">
        <f>Table13[[#This Row],[Укупан износ понуде без ПДВ ]]+Table13[[#This Row],[Износ ПДВ]]</f>
        <v>0</v>
      </c>
      <c r="O200" s="43"/>
      <c r="P200" s="43"/>
      <c r="Q200" s="43"/>
      <c r="R200" s="43"/>
      <c r="S200" s="41"/>
      <c r="T20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1" spans="1:20" ht="22.5">
      <c r="A201" s="35">
        <v>200</v>
      </c>
      <c r="B201" s="47">
        <v>1401663</v>
      </c>
      <c r="C201" s="67" t="s">
        <v>543</v>
      </c>
      <c r="D201" s="68"/>
      <c r="E201" s="44"/>
      <c r="F201" s="44"/>
      <c r="G201" s="48">
        <v>6</v>
      </c>
      <c r="H201" s="49">
        <v>1401.6</v>
      </c>
      <c r="I201" s="39">
        <f t="shared" si="6"/>
        <v>8409.5999999999985</v>
      </c>
      <c r="J201" s="40">
        <f t="shared" si="7"/>
        <v>0</v>
      </c>
      <c r="K201" s="41"/>
      <c r="L201" s="42">
        <f>Table13[[#This Row],[Količina]]*Table13[[#This Row],[Појединачна цена без   ПДВ-а ]]</f>
        <v>0</v>
      </c>
      <c r="M201" s="42">
        <f>Table13[[#This Row],[Укупан износ понуде без ПДВ ]]*0.08</f>
        <v>0</v>
      </c>
      <c r="N201" s="42">
        <f>Table13[[#This Row],[Укупан износ понуде без ПДВ ]]+Table13[[#This Row],[Износ ПДВ]]</f>
        <v>0</v>
      </c>
      <c r="O201" s="43"/>
      <c r="P201" s="43"/>
      <c r="Q201" s="43"/>
      <c r="R201" s="43"/>
      <c r="S201" s="41"/>
      <c r="T20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2" spans="1:20" ht="22.5">
      <c r="A202" s="35">
        <v>201</v>
      </c>
      <c r="B202" s="44" t="s">
        <v>544</v>
      </c>
      <c r="C202" s="67" t="s">
        <v>545</v>
      </c>
      <c r="D202" s="68" t="s">
        <v>546</v>
      </c>
      <c r="E202" s="44"/>
      <c r="F202" s="44"/>
      <c r="G202" s="37">
        <v>5</v>
      </c>
      <c r="H202" s="46">
        <v>1051</v>
      </c>
      <c r="I202" s="39">
        <f t="shared" si="6"/>
        <v>5255</v>
      </c>
      <c r="J202" s="40">
        <f t="shared" si="7"/>
        <v>0</v>
      </c>
      <c r="K202" s="41"/>
      <c r="L202" s="42">
        <f>Table13[[#This Row],[Količina]]*Table13[[#This Row],[Појединачна цена без   ПДВ-а ]]</f>
        <v>0</v>
      </c>
      <c r="M202" s="42">
        <f>Table13[[#This Row],[Укупан износ понуде без ПДВ ]]*0.08</f>
        <v>0</v>
      </c>
      <c r="N202" s="42">
        <f>Table13[[#This Row],[Укупан износ понуде без ПДВ ]]+Table13[[#This Row],[Износ ПДВ]]</f>
        <v>0</v>
      </c>
      <c r="O202" s="43"/>
      <c r="P202" s="43"/>
      <c r="Q202" s="43"/>
      <c r="R202" s="43"/>
      <c r="S202" s="41"/>
      <c r="T20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3" spans="1:20" ht="22.5">
      <c r="A203" s="35">
        <v>202</v>
      </c>
      <c r="B203" s="44" t="s">
        <v>547</v>
      </c>
      <c r="C203" s="67" t="s">
        <v>548</v>
      </c>
      <c r="D203" s="68" t="s">
        <v>549</v>
      </c>
      <c r="E203" s="44"/>
      <c r="F203" s="44"/>
      <c r="G203" s="37">
        <v>10</v>
      </c>
      <c r="H203" s="46">
        <v>1051.4000000000001</v>
      </c>
      <c r="I203" s="39">
        <f t="shared" si="6"/>
        <v>10514</v>
      </c>
      <c r="J203" s="40">
        <f t="shared" si="7"/>
        <v>0</v>
      </c>
      <c r="K203" s="41"/>
      <c r="L203" s="42">
        <f>Table13[[#This Row],[Količina]]*Table13[[#This Row],[Појединачна цена без   ПДВ-а ]]</f>
        <v>0</v>
      </c>
      <c r="M203" s="42">
        <f>Table13[[#This Row],[Укупан износ понуде без ПДВ ]]*0.08</f>
        <v>0</v>
      </c>
      <c r="N203" s="42">
        <f>Table13[[#This Row],[Укупан износ понуде без ПДВ ]]+Table13[[#This Row],[Износ ПДВ]]</f>
        <v>0</v>
      </c>
      <c r="O203" s="43"/>
      <c r="P203" s="43"/>
      <c r="Q203" s="43"/>
      <c r="R203" s="43"/>
      <c r="S203" s="41"/>
      <c r="T20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4" spans="1:20" ht="22.5">
      <c r="A204" s="35">
        <v>203</v>
      </c>
      <c r="B204" s="44" t="s">
        <v>550</v>
      </c>
      <c r="C204" s="67" t="s">
        <v>551</v>
      </c>
      <c r="D204" s="68" t="s">
        <v>549</v>
      </c>
      <c r="E204" s="44"/>
      <c r="F204" s="44"/>
      <c r="G204" s="37">
        <v>6</v>
      </c>
      <c r="H204" s="46">
        <v>1401.6</v>
      </c>
      <c r="I204" s="39">
        <f t="shared" si="6"/>
        <v>8409.5999999999985</v>
      </c>
      <c r="J204" s="40">
        <f t="shared" si="7"/>
        <v>0</v>
      </c>
      <c r="K204" s="41"/>
      <c r="L204" s="42">
        <f>Table13[[#This Row],[Količina]]*Table13[[#This Row],[Појединачна цена без   ПДВ-а ]]</f>
        <v>0</v>
      </c>
      <c r="M204" s="42">
        <f>Table13[[#This Row],[Укупан износ понуде без ПДВ ]]*0.08</f>
        <v>0</v>
      </c>
      <c r="N204" s="42">
        <f>Table13[[#This Row],[Укупан износ понуде без ПДВ ]]+Table13[[#This Row],[Износ ПДВ]]</f>
        <v>0</v>
      </c>
      <c r="O204" s="43"/>
      <c r="P204" s="43"/>
      <c r="Q204" s="43"/>
      <c r="R204" s="43"/>
      <c r="S204" s="41"/>
      <c r="T20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5" spans="1:20" ht="22.5">
      <c r="A205" s="35">
        <v>204</v>
      </c>
      <c r="B205" s="36" t="s">
        <v>552</v>
      </c>
      <c r="C205" s="65" t="s">
        <v>553</v>
      </c>
      <c r="D205" s="66" t="s">
        <v>554</v>
      </c>
      <c r="E205" s="36"/>
      <c r="F205" s="36"/>
      <c r="G205" s="37">
        <v>5</v>
      </c>
      <c r="H205" s="38">
        <v>231.5</v>
      </c>
      <c r="I205" s="39">
        <f t="shared" si="6"/>
        <v>1157.5</v>
      </c>
      <c r="J205" s="40">
        <f t="shared" si="7"/>
        <v>0</v>
      </c>
      <c r="K205" s="41"/>
      <c r="L205" s="42">
        <f>Table13[[#This Row],[Količina]]*Table13[[#This Row],[Појединачна цена без   ПДВ-а ]]</f>
        <v>0</v>
      </c>
      <c r="M205" s="42">
        <f>Table13[[#This Row],[Укупан износ понуде без ПДВ ]]*0.08</f>
        <v>0</v>
      </c>
      <c r="N205" s="42">
        <f>Table13[[#This Row],[Укупан износ понуде без ПДВ ]]+Table13[[#This Row],[Износ ПДВ]]</f>
        <v>0</v>
      </c>
      <c r="O205" s="43"/>
      <c r="P205" s="43"/>
      <c r="Q205" s="43"/>
      <c r="R205" s="43"/>
      <c r="S205" s="41"/>
      <c r="T20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6" spans="1:20" ht="22.5">
      <c r="A206" s="35">
        <v>205</v>
      </c>
      <c r="B206" s="36" t="s">
        <v>555</v>
      </c>
      <c r="C206" s="65" t="s">
        <v>556</v>
      </c>
      <c r="D206" s="66" t="s">
        <v>554</v>
      </c>
      <c r="E206" s="36"/>
      <c r="F206" s="36"/>
      <c r="G206" s="37">
        <v>5</v>
      </c>
      <c r="H206" s="38">
        <v>463</v>
      </c>
      <c r="I206" s="39">
        <f t="shared" si="6"/>
        <v>2315</v>
      </c>
      <c r="J206" s="40">
        <f t="shared" si="7"/>
        <v>0</v>
      </c>
      <c r="K206" s="41"/>
      <c r="L206" s="42">
        <f>Table13[[#This Row],[Količina]]*Table13[[#This Row],[Појединачна цена без   ПДВ-а ]]</f>
        <v>0</v>
      </c>
      <c r="M206" s="42">
        <f>Table13[[#This Row],[Укупан износ понуде без ПДВ ]]*0.08</f>
        <v>0</v>
      </c>
      <c r="N206" s="42">
        <f>Table13[[#This Row],[Укупан износ понуде без ПДВ ]]+Table13[[#This Row],[Износ ПДВ]]</f>
        <v>0</v>
      </c>
      <c r="O206" s="43"/>
      <c r="P206" s="43"/>
      <c r="Q206" s="43"/>
      <c r="R206" s="43"/>
      <c r="S206" s="41"/>
      <c r="T20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7" spans="1:20" ht="22.5">
      <c r="A207" s="35">
        <v>206</v>
      </c>
      <c r="B207" s="36" t="s">
        <v>557</v>
      </c>
      <c r="C207" s="65" t="s">
        <v>558</v>
      </c>
      <c r="D207" s="66" t="s">
        <v>275</v>
      </c>
      <c r="E207" s="36"/>
      <c r="F207" s="36"/>
      <c r="G207" s="37">
        <v>80</v>
      </c>
      <c r="H207" s="38">
        <v>249.5</v>
      </c>
      <c r="I207" s="39">
        <f t="shared" si="6"/>
        <v>19960</v>
      </c>
      <c r="J207" s="40">
        <f t="shared" si="7"/>
        <v>0</v>
      </c>
      <c r="K207" s="41"/>
      <c r="L207" s="42">
        <f>Table13[[#This Row],[Količina]]*Table13[[#This Row],[Појединачна цена без   ПДВ-а ]]</f>
        <v>0</v>
      </c>
      <c r="M207" s="42">
        <f>Table13[[#This Row],[Укупан износ понуде без ПДВ ]]*0.08</f>
        <v>0</v>
      </c>
      <c r="N207" s="42">
        <f>Table13[[#This Row],[Укупан износ понуде без ПДВ ]]+Table13[[#This Row],[Износ ПДВ]]</f>
        <v>0</v>
      </c>
      <c r="O207" s="43"/>
      <c r="P207" s="43"/>
      <c r="Q207" s="43"/>
      <c r="R207" s="43"/>
      <c r="S207" s="41"/>
      <c r="T20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8" spans="1:20" ht="22.5">
      <c r="A208" s="35">
        <v>207</v>
      </c>
      <c r="B208" s="36" t="s">
        <v>559</v>
      </c>
      <c r="C208" s="65" t="s">
        <v>560</v>
      </c>
      <c r="D208" s="66" t="s">
        <v>561</v>
      </c>
      <c r="E208" s="36"/>
      <c r="F208" s="36"/>
      <c r="G208" s="37">
        <v>20</v>
      </c>
      <c r="H208" s="38">
        <v>145.30000000000001</v>
      </c>
      <c r="I208" s="39">
        <f t="shared" si="6"/>
        <v>2906</v>
      </c>
      <c r="J208" s="40">
        <f t="shared" si="7"/>
        <v>0</v>
      </c>
      <c r="K208" s="41"/>
      <c r="L208" s="42">
        <f>Table13[[#This Row],[Količina]]*Table13[[#This Row],[Појединачна цена без   ПДВ-а ]]</f>
        <v>0</v>
      </c>
      <c r="M208" s="42">
        <f>Table13[[#This Row],[Укупан износ понуде без ПДВ ]]*0.08</f>
        <v>0</v>
      </c>
      <c r="N208" s="42">
        <f>Table13[[#This Row],[Укупан износ понуде без ПДВ ]]+Table13[[#This Row],[Износ ПДВ]]</f>
        <v>0</v>
      </c>
      <c r="O208" s="43"/>
      <c r="P208" s="43"/>
      <c r="Q208" s="43"/>
      <c r="R208" s="43"/>
      <c r="S208" s="41"/>
      <c r="T20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09" spans="1:20" ht="22.5">
      <c r="A209" s="35">
        <v>208</v>
      </c>
      <c r="B209" s="36" t="s">
        <v>562</v>
      </c>
      <c r="C209" s="65" t="s">
        <v>563</v>
      </c>
      <c r="D209" s="66" t="s">
        <v>564</v>
      </c>
      <c r="E209" s="36"/>
      <c r="F209" s="36"/>
      <c r="G209" s="37">
        <v>15</v>
      </c>
      <c r="H209" s="38">
        <v>4552.6000000000004</v>
      </c>
      <c r="I209" s="39">
        <f t="shared" si="6"/>
        <v>68289</v>
      </c>
      <c r="J209" s="40">
        <f t="shared" si="7"/>
        <v>0</v>
      </c>
      <c r="K209" s="41"/>
      <c r="L209" s="42">
        <f>Table13[[#This Row],[Količina]]*Table13[[#This Row],[Појединачна цена без   ПДВ-а ]]</f>
        <v>0</v>
      </c>
      <c r="M209" s="42">
        <f>Table13[[#This Row],[Укупан износ понуде без ПДВ ]]*0.08</f>
        <v>0</v>
      </c>
      <c r="N209" s="42">
        <f>Table13[[#This Row],[Укупан износ понуде без ПДВ ]]+Table13[[#This Row],[Износ ПДВ]]</f>
        <v>0</v>
      </c>
      <c r="O209" s="43"/>
      <c r="P209" s="43"/>
      <c r="Q209" s="43"/>
      <c r="R209" s="43"/>
      <c r="S209" s="41"/>
      <c r="T20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0" spans="1:20" ht="22.5">
      <c r="A210" s="35">
        <v>209</v>
      </c>
      <c r="B210" s="36" t="s">
        <v>565</v>
      </c>
      <c r="C210" s="65" t="s">
        <v>566</v>
      </c>
      <c r="D210" s="66" t="s">
        <v>564</v>
      </c>
      <c r="E210" s="36"/>
      <c r="F210" s="36"/>
      <c r="G210" s="37">
        <v>20</v>
      </c>
      <c r="H210" s="38">
        <v>2585.1999999999998</v>
      </c>
      <c r="I210" s="39">
        <f t="shared" si="6"/>
        <v>51704</v>
      </c>
      <c r="J210" s="40">
        <f t="shared" si="7"/>
        <v>0</v>
      </c>
      <c r="K210" s="41"/>
      <c r="L210" s="42">
        <f>Table13[[#This Row],[Količina]]*Table13[[#This Row],[Појединачна цена без   ПДВ-а ]]</f>
        <v>0</v>
      </c>
      <c r="M210" s="42">
        <f>Table13[[#This Row],[Укупан износ понуде без ПДВ ]]*0.08</f>
        <v>0</v>
      </c>
      <c r="N210" s="42">
        <f>Table13[[#This Row],[Укупан износ понуде без ПДВ ]]+Table13[[#This Row],[Износ ПДВ]]</f>
        <v>0</v>
      </c>
      <c r="O210" s="43"/>
      <c r="P210" s="43"/>
      <c r="Q210" s="43"/>
      <c r="R210" s="43"/>
      <c r="S210" s="41"/>
      <c r="T21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1" spans="1:20" ht="22.5">
      <c r="A211" s="35">
        <v>210</v>
      </c>
      <c r="B211" s="36" t="s">
        <v>567</v>
      </c>
      <c r="C211" s="65" t="s">
        <v>568</v>
      </c>
      <c r="D211" s="66" t="s">
        <v>569</v>
      </c>
      <c r="E211" s="36"/>
      <c r="F211" s="36"/>
      <c r="G211" s="37">
        <v>40</v>
      </c>
      <c r="H211" s="38">
        <v>282.10000000000002</v>
      </c>
      <c r="I211" s="39">
        <f t="shared" si="6"/>
        <v>11284</v>
      </c>
      <c r="J211" s="40">
        <f t="shared" si="7"/>
        <v>0</v>
      </c>
      <c r="K211" s="41"/>
      <c r="L211" s="42">
        <f>Table13[[#This Row],[Količina]]*Table13[[#This Row],[Појединачна цена без   ПДВ-а ]]</f>
        <v>0</v>
      </c>
      <c r="M211" s="42">
        <f>Table13[[#This Row],[Укупан износ понуде без ПДВ ]]*0.08</f>
        <v>0</v>
      </c>
      <c r="N211" s="42">
        <f>Table13[[#This Row],[Укупан износ понуде без ПДВ ]]+Table13[[#This Row],[Износ ПДВ]]</f>
        <v>0</v>
      </c>
      <c r="O211" s="43"/>
      <c r="P211" s="43"/>
      <c r="Q211" s="43"/>
      <c r="R211" s="43"/>
      <c r="S211" s="41"/>
      <c r="T21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2" spans="1:20" ht="22.5">
      <c r="A212" s="35">
        <v>211</v>
      </c>
      <c r="B212" s="36" t="s">
        <v>570</v>
      </c>
      <c r="C212" s="65" t="s">
        <v>571</v>
      </c>
      <c r="D212" s="66" t="s">
        <v>572</v>
      </c>
      <c r="E212" s="36"/>
      <c r="F212" s="36"/>
      <c r="G212" s="37">
        <v>100</v>
      </c>
      <c r="H212" s="38">
        <v>658.7</v>
      </c>
      <c r="I212" s="39">
        <f t="shared" si="6"/>
        <v>65870</v>
      </c>
      <c r="J212" s="40">
        <f t="shared" si="7"/>
        <v>0</v>
      </c>
      <c r="K212" s="41"/>
      <c r="L212" s="42">
        <f>Table13[[#This Row],[Količina]]*Table13[[#This Row],[Појединачна цена без   ПДВ-а ]]</f>
        <v>0</v>
      </c>
      <c r="M212" s="42">
        <f>Table13[[#This Row],[Укупан износ понуде без ПДВ ]]*0.08</f>
        <v>0</v>
      </c>
      <c r="N212" s="42">
        <f>Table13[[#This Row],[Укупан износ понуде без ПДВ ]]+Table13[[#This Row],[Износ ПДВ]]</f>
        <v>0</v>
      </c>
      <c r="O212" s="43"/>
      <c r="P212" s="43"/>
      <c r="Q212" s="43"/>
      <c r="R212" s="43"/>
      <c r="S212" s="41"/>
      <c r="T21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3" spans="1:20" ht="22.5">
      <c r="A213" s="35">
        <v>212</v>
      </c>
      <c r="B213" s="36" t="s">
        <v>573</v>
      </c>
      <c r="C213" s="65" t="s">
        <v>574</v>
      </c>
      <c r="D213" s="66" t="s">
        <v>575</v>
      </c>
      <c r="E213" s="36"/>
      <c r="F213" s="36"/>
      <c r="G213" s="37">
        <v>550</v>
      </c>
      <c r="H213" s="38">
        <v>257.10000000000002</v>
      </c>
      <c r="I213" s="39">
        <f t="shared" si="6"/>
        <v>141405</v>
      </c>
      <c r="J213" s="40">
        <f t="shared" si="7"/>
        <v>0</v>
      </c>
      <c r="K213" s="41"/>
      <c r="L213" s="42">
        <f>Table13[[#This Row],[Količina]]*Table13[[#This Row],[Појединачна цена без   ПДВ-а ]]</f>
        <v>0</v>
      </c>
      <c r="M213" s="42">
        <f>Table13[[#This Row],[Укупан износ понуде без ПДВ ]]*0.08</f>
        <v>0</v>
      </c>
      <c r="N213" s="42">
        <f>Table13[[#This Row],[Укупан износ понуде без ПДВ ]]+Table13[[#This Row],[Износ ПДВ]]</f>
        <v>0</v>
      </c>
      <c r="O213" s="43"/>
      <c r="P213" s="43"/>
      <c r="Q213" s="43"/>
      <c r="R213" s="43"/>
      <c r="S213" s="41"/>
      <c r="T21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4" spans="1:20" ht="22.5">
      <c r="A214" s="35">
        <v>213</v>
      </c>
      <c r="B214" s="36" t="s">
        <v>576</v>
      </c>
      <c r="C214" s="65" t="s">
        <v>577</v>
      </c>
      <c r="D214" s="66" t="s">
        <v>322</v>
      </c>
      <c r="E214" s="36"/>
      <c r="F214" s="36"/>
      <c r="G214" s="37">
        <v>1300</v>
      </c>
      <c r="H214" s="38">
        <v>279.39999999999998</v>
      </c>
      <c r="I214" s="39">
        <f t="shared" si="6"/>
        <v>363219.99999999994</v>
      </c>
      <c r="J214" s="40">
        <f t="shared" si="7"/>
        <v>0</v>
      </c>
      <c r="K214" s="41"/>
      <c r="L214" s="42">
        <f>Table13[[#This Row],[Količina]]*Table13[[#This Row],[Појединачна цена без   ПДВ-а ]]</f>
        <v>0</v>
      </c>
      <c r="M214" s="42">
        <f>Table13[[#This Row],[Укупан износ понуде без ПДВ ]]*0.08</f>
        <v>0</v>
      </c>
      <c r="N214" s="42">
        <f>Table13[[#This Row],[Укупан износ понуде без ПДВ ]]+Table13[[#This Row],[Износ ПДВ]]</f>
        <v>0</v>
      </c>
      <c r="O214" s="43"/>
      <c r="P214" s="43"/>
      <c r="Q214" s="43"/>
      <c r="R214" s="43"/>
      <c r="S214" s="41"/>
      <c r="T21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5" spans="1:20" ht="22.5">
      <c r="A215" s="35">
        <v>214</v>
      </c>
      <c r="B215" s="36" t="s">
        <v>578</v>
      </c>
      <c r="C215" s="65" t="s">
        <v>579</v>
      </c>
      <c r="D215" s="66" t="s">
        <v>580</v>
      </c>
      <c r="E215" s="36"/>
      <c r="F215" s="36"/>
      <c r="G215" s="37">
        <v>150</v>
      </c>
      <c r="H215" s="38">
        <v>124.4</v>
      </c>
      <c r="I215" s="39">
        <f t="shared" si="6"/>
        <v>18660</v>
      </c>
      <c r="J215" s="40">
        <f t="shared" si="7"/>
        <v>0</v>
      </c>
      <c r="K215" s="41"/>
      <c r="L215" s="42">
        <f>Table13[[#This Row],[Količina]]*Table13[[#This Row],[Појединачна цена без   ПДВ-а ]]</f>
        <v>0</v>
      </c>
      <c r="M215" s="42">
        <f>Table13[[#This Row],[Укупан износ понуде без ПДВ ]]*0.08</f>
        <v>0</v>
      </c>
      <c r="N215" s="42">
        <f>Table13[[#This Row],[Укупан износ понуде без ПДВ ]]+Table13[[#This Row],[Износ ПДВ]]</f>
        <v>0</v>
      </c>
      <c r="O215" s="43"/>
      <c r="P215" s="43"/>
      <c r="Q215" s="43"/>
      <c r="R215" s="43"/>
      <c r="S215" s="41"/>
      <c r="T21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6" spans="1:20" ht="22.5">
      <c r="A216" s="35">
        <v>215</v>
      </c>
      <c r="B216" s="36" t="s">
        <v>581</v>
      </c>
      <c r="C216" s="65" t="s">
        <v>582</v>
      </c>
      <c r="D216" s="66" t="s">
        <v>580</v>
      </c>
      <c r="E216" s="36"/>
      <c r="F216" s="36"/>
      <c r="G216" s="37">
        <v>70</v>
      </c>
      <c r="H216" s="38">
        <v>248.9</v>
      </c>
      <c r="I216" s="39">
        <f t="shared" si="6"/>
        <v>17423</v>
      </c>
      <c r="J216" s="40">
        <f t="shared" si="7"/>
        <v>0</v>
      </c>
      <c r="K216" s="41"/>
      <c r="L216" s="42">
        <f>Table13[[#This Row],[Količina]]*Table13[[#This Row],[Појединачна цена без   ПДВ-а ]]</f>
        <v>0</v>
      </c>
      <c r="M216" s="42">
        <f>Table13[[#This Row],[Укупан износ понуде без ПДВ ]]*0.08</f>
        <v>0</v>
      </c>
      <c r="N216" s="42">
        <f>Table13[[#This Row],[Укупан износ понуде без ПДВ ]]+Table13[[#This Row],[Износ ПДВ]]</f>
        <v>0</v>
      </c>
      <c r="O216" s="43"/>
      <c r="P216" s="43"/>
      <c r="Q216" s="43"/>
      <c r="R216" s="43"/>
      <c r="S216" s="41"/>
      <c r="T21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7" spans="1:20" ht="22.5">
      <c r="A217" s="35">
        <v>216</v>
      </c>
      <c r="B217" s="36" t="s">
        <v>583</v>
      </c>
      <c r="C217" s="65" t="s">
        <v>584</v>
      </c>
      <c r="D217" s="66" t="s">
        <v>585</v>
      </c>
      <c r="E217" s="36"/>
      <c r="F217" s="36"/>
      <c r="G217" s="37">
        <v>12</v>
      </c>
      <c r="H217" s="38">
        <v>4924.1000000000004</v>
      </c>
      <c r="I217" s="39">
        <f t="shared" si="6"/>
        <v>59089.200000000004</v>
      </c>
      <c r="J217" s="40">
        <f t="shared" si="7"/>
        <v>0</v>
      </c>
      <c r="K217" s="41"/>
      <c r="L217" s="42">
        <f>Table13[[#This Row],[Količina]]*Table13[[#This Row],[Појединачна цена без   ПДВ-а ]]</f>
        <v>0</v>
      </c>
      <c r="M217" s="42">
        <f>Table13[[#This Row],[Укупан износ понуде без ПДВ ]]*0.08</f>
        <v>0</v>
      </c>
      <c r="N217" s="42">
        <f>Table13[[#This Row],[Укупан износ понуде без ПДВ ]]+Table13[[#This Row],[Износ ПДВ]]</f>
        <v>0</v>
      </c>
      <c r="O217" s="43"/>
      <c r="P217" s="43"/>
      <c r="Q217" s="43"/>
      <c r="R217" s="43"/>
      <c r="S217" s="41"/>
      <c r="T21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8" spans="1:20" ht="22.5">
      <c r="A218" s="35">
        <v>217</v>
      </c>
      <c r="B218" s="44" t="s">
        <v>586</v>
      </c>
      <c r="C218" s="67" t="s">
        <v>587</v>
      </c>
      <c r="D218" s="68" t="s">
        <v>585</v>
      </c>
      <c r="E218" s="44"/>
      <c r="F218" s="44"/>
      <c r="G218" s="37">
        <v>4</v>
      </c>
      <c r="H218" s="46">
        <v>1837.2</v>
      </c>
      <c r="I218" s="39">
        <f t="shared" si="6"/>
        <v>7348.8</v>
      </c>
      <c r="J218" s="40">
        <f t="shared" si="7"/>
        <v>0</v>
      </c>
      <c r="K218" s="41"/>
      <c r="L218" s="42">
        <f>Table13[[#This Row],[Količina]]*Table13[[#This Row],[Појединачна цена без   ПДВ-а ]]</f>
        <v>0</v>
      </c>
      <c r="M218" s="42">
        <f>Table13[[#This Row],[Укупан износ понуде без ПДВ ]]*0.08</f>
        <v>0</v>
      </c>
      <c r="N218" s="42">
        <f>Table13[[#This Row],[Укупан износ понуде без ПДВ ]]+Table13[[#This Row],[Износ ПДВ]]</f>
        <v>0</v>
      </c>
      <c r="O218" s="43"/>
      <c r="P218" s="43"/>
      <c r="Q218" s="43"/>
      <c r="R218" s="43"/>
      <c r="S218" s="41"/>
      <c r="T21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19" spans="1:20" ht="22.5">
      <c r="A219" s="35">
        <v>218</v>
      </c>
      <c r="B219" s="36" t="s">
        <v>588</v>
      </c>
      <c r="C219" s="65" t="s">
        <v>589</v>
      </c>
      <c r="D219" s="66" t="s">
        <v>585</v>
      </c>
      <c r="E219" s="36"/>
      <c r="F219" s="36"/>
      <c r="G219" s="37">
        <v>20</v>
      </c>
      <c r="H219" s="38">
        <v>2546.4</v>
      </c>
      <c r="I219" s="39">
        <f t="shared" si="6"/>
        <v>50928</v>
      </c>
      <c r="J219" s="40">
        <f t="shared" si="7"/>
        <v>0</v>
      </c>
      <c r="K219" s="41"/>
      <c r="L219" s="42">
        <f>Table13[[#This Row],[Količina]]*Table13[[#This Row],[Појединачна цена без   ПДВ-а ]]</f>
        <v>0</v>
      </c>
      <c r="M219" s="42">
        <f>Table13[[#This Row],[Укупан износ понуде без ПДВ ]]*0.08</f>
        <v>0</v>
      </c>
      <c r="N219" s="42">
        <f>Table13[[#This Row],[Укупан износ понуде без ПДВ ]]+Table13[[#This Row],[Износ ПДВ]]</f>
        <v>0</v>
      </c>
      <c r="O219" s="43"/>
      <c r="P219" s="43"/>
      <c r="Q219" s="43"/>
      <c r="R219" s="43"/>
      <c r="S219" s="41"/>
      <c r="T21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0" spans="1:20">
      <c r="A220" s="35">
        <v>219</v>
      </c>
      <c r="B220" s="36" t="s">
        <v>590</v>
      </c>
      <c r="C220" s="65" t="s">
        <v>591</v>
      </c>
      <c r="D220" s="66" t="s">
        <v>454</v>
      </c>
      <c r="E220" s="36"/>
      <c r="F220" s="36"/>
      <c r="G220" s="37">
        <v>5</v>
      </c>
      <c r="H220" s="38">
        <v>785.4</v>
      </c>
      <c r="I220" s="39">
        <f t="shared" si="6"/>
        <v>3927</v>
      </c>
      <c r="J220" s="40">
        <f t="shared" si="7"/>
        <v>0</v>
      </c>
      <c r="K220" s="41"/>
      <c r="L220" s="42">
        <f>Table13[[#This Row],[Količina]]*Table13[[#This Row],[Појединачна цена без   ПДВ-а ]]</f>
        <v>0</v>
      </c>
      <c r="M220" s="42">
        <f>Table13[[#This Row],[Укупан износ понуде без ПДВ ]]*0.08</f>
        <v>0</v>
      </c>
      <c r="N220" s="42">
        <f>Table13[[#This Row],[Укупан износ понуде без ПДВ ]]+Table13[[#This Row],[Износ ПДВ]]</f>
        <v>0</v>
      </c>
      <c r="O220" s="43"/>
      <c r="P220" s="43"/>
      <c r="Q220" s="43"/>
      <c r="R220" s="43"/>
      <c r="S220" s="41"/>
      <c r="T22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1" spans="1:20" ht="22.5">
      <c r="A221" s="35">
        <v>220</v>
      </c>
      <c r="B221" s="36" t="s">
        <v>592</v>
      </c>
      <c r="C221" s="65" t="s">
        <v>593</v>
      </c>
      <c r="D221" s="66" t="s">
        <v>594</v>
      </c>
      <c r="E221" s="36"/>
      <c r="F221" s="36"/>
      <c r="G221" s="37">
        <v>170</v>
      </c>
      <c r="H221" s="38">
        <v>134</v>
      </c>
      <c r="I221" s="39">
        <f t="shared" si="6"/>
        <v>22780</v>
      </c>
      <c r="J221" s="40">
        <f t="shared" si="7"/>
        <v>0</v>
      </c>
      <c r="K221" s="41"/>
      <c r="L221" s="42">
        <f>Table13[[#This Row],[Količina]]*Table13[[#This Row],[Појединачна цена без   ПДВ-а ]]</f>
        <v>0</v>
      </c>
      <c r="M221" s="42">
        <f>Table13[[#This Row],[Укупан износ понуде без ПДВ ]]*0.08</f>
        <v>0</v>
      </c>
      <c r="N221" s="42">
        <f>Table13[[#This Row],[Укупан износ понуде без ПДВ ]]+Table13[[#This Row],[Износ ПДВ]]</f>
        <v>0</v>
      </c>
      <c r="O221" s="43"/>
      <c r="P221" s="43"/>
      <c r="Q221" s="43"/>
      <c r="R221" s="43"/>
      <c r="S221" s="41"/>
      <c r="T22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2" spans="1:20" ht="22.5">
      <c r="A222" s="35">
        <v>221</v>
      </c>
      <c r="B222" s="36" t="s">
        <v>595</v>
      </c>
      <c r="C222" s="65" t="s">
        <v>596</v>
      </c>
      <c r="D222" s="66" t="s">
        <v>597</v>
      </c>
      <c r="E222" s="36"/>
      <c r="F222" s="36"/>
      <c r="G222" s="37">
        <v>100</v>
      </c>
      <c r="H222" s="38">
        <v>148.9</v>
      </c>
      <c r="I222" s="39">
        <f t="shared" si="6"/>
        <v>14890</v>
      </c>
      <c r="J222" s="40">
        <f t="shared" si="7"/>
        <v>0</v>
      </c>
      <c r="K222" s="41"/>
      <c r="L222" s="42">
        <f>Table13[[#This Row],[Količina]]*Table13[[#This Row],[Појединачна цена без   ПДВ-а ]]</f>
        <v>0</v>
      </c>
      <c r="M222" s="42">
        <f>Table13[[#This Row],[Укупан износ понуде без ПДВ ]]*0.08</f>
        <v>0</v>
      </c>
      <c r="N222" s="42">
        <f>Table13[[#This Row],[Укупан износ понуде без ПДВ ]]+Table13[[#This Row],[Износ ПДВ]]</f>
        <v>0</v>
      </c>
      <c r="O222" s="43"/>
      <c r="P222" s="43"/>
      <c r="Q222" s="43"/>
      <c r="R222" s="43"/>
      <c r="S222" s="41"/>
      <c r="T22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3" spans="1:20" ht="22.5">
      <c r="A223" s="35">
        <v>222</v>
      </c>
      <c r="B223" s="44" t="s">
        <v>598</v>
      </c>
      <c r="C223" s="67" t="s">
        <v>599</v>
      </c>
      <c r="D223" s="68" t="s">
        <v>600</v>
      </c>
      <c r="E223" s="44"/>
      <c r="F223" s="44"/>
      <c r="G223" s="37">
        <v>6</v>
      </c>
      <c r="H223" s="46">
        <v>2960.5</v>
      </c>
      <c r="I223" s="39">
        <f t="shared" si="6"/>
        <v>17763</v>
      </c>
      <c r="J223" s="40">
        <f t="shared" si="7"/>
        <v>0</v>
      </c>
      <c r="K223" s="41"/>
      <c r="L223" s="42">
        <f>Table13[[#This Row],[Količina]]*Table13[[#This Row],[Појединачна цена без   ПДВ-а ]]</f>
        <v>0</v>
      </c>
      <c r="M223" s="42">
        <f>Table13[[#This Row],[Укупан износ понуде без ПДВ ]]*0.08</f>
        <v>0</v>
      </c>
      <c r="N223" s="42">
        <f>Table13[[#This Row],[Укупан износ понуде без ПДВ ]]+Table13[[#This Row],[Износ ПДВ]]</f>
        <v>0</v>
      </c>
      <c r="O223" s="43"/>
      <c r="P223" s="43"/>
      <c r="Q223" s="43"/>
      <c r="R223" s="43"/>
      <c r="S223" s="41"/>
      <c r="T22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4" spans="1:20" ht="22.5">
      <c r="A224" s="35">
        <v>223</v>
      </c>
      <c r="B224" s="44" t="s">
        <v>601</v>
      </c>
      <c r="C224" s="67" t="s">
        <v>602</v>
      </c>
      <c r="D224" s="68" t="s">
        <v>600</v>
      </c>
      <c r="E224" s="44"/>
      <c r="F224" s="44"/>
      <c r="G224" s="37">
        <v>4</v>
      </c>
      <c r="H224" s="46">
        <v>1480</v>
      </c>
      <c r="I224" s="39">
        <f t="shared" si="6"/>
        <v>5920</v>
      </c>
      <c r="J224" s="40">
        <f t="shared" si="7"/>
        <v>0</v>
      </c>
      <c r="K224" s="41"/>
      <c r="L224" s="42">
        <f>Table13[[#This Row],[Količina]]*Table13[[#This Row],[Појединачна цена без   ПДВ-а ]]</f>
        <v>0</v>
      </c>
      <c r="M224" s="42">
        <f>Table13[[#This Row],[Укупан износ понуде без ПДВ ]]*0.08</f>
        <v>0</v>
      </c>
      <c r="N224" s="42">
        <f>Table13[[#This Row],[Укупан износ понуде без ПДВ ]]+Table13[[#This Row],[Износ ПДВ]]</f>
        <v>0</v>
      </c>
      <c r="O224" s="43"/>
      <c r="P224" s="43"/>
      <c r="Q224" s="43"/>
      <c r="R224" s="43"/>
      <c r="S224" s="41"/>
      <c r="T22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5" spans="1:20" ht="22.5">
      <c r="A225" s="35">
        <v>224</v>
      </c>
      <c r="B225" s="36" t="s">
        <v>603</v>
      </c>
      <c r="C225" s="65" t="s">
        <v>604</v>
      </c>
      <c r="D225" s="66" t="s">
        <v>605</v>
      </c>
      <c r="E225" s="36"/>
      <c r="F225" s="36"/>
      <c r="G225" s="37">
        <v>230</v>
      </c>
      <c r="H225" s="38">
        <v>83</v>
      </c>
      <c r="I225" s="39">
        <f t="shared" si="6"/>
        <v>19090</v>
      </c>
      <c r="J225" s="40">
        <f t="shared" si="7"/>
        <v>0</v>
      </c>
      <c r="K225" s="41"/>
      <c r="L225" s="42">
        <f>Table13[[#This Row],[Količina]]*Table13[[#This Row],[Појединачна цена без   ПДВ-а ]]</f>
        <v>0</v>
      </c>
      <c r="M225" s="42">
        <f>Table13[[#This Row],[Укупан износ понуде без ПДВ ]]*0.08</f>
        <v>0</v>
      </c>
      <c r="N225" s="42">
        <f>Table13[[#This Row],[Укупан износ понуде без ПДВ ]]+Table13[[#This Row],[Износ ПДВ]]</f>
        <v>0</v>
      </c>
      <c r="O225" s="43"/>
      <c r="P225" s="43"/>
      <c r="Q225" s="43"/>
      <c r="R225" s="43"/>
      <c r="S225" s="41"/>
      <c r="T22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6" spans="1:20" ht="22.5">
      <c r="A226" s="35">
        <v>225</v>
      </c>
      <c r="B226" s="36" t="s">
        <v>606</v>
      </c>
      <c r="C226" s="65" t="s">
        <v>607</v>
      </c>
      <c r="D226" s="66" t="s">
        <v>605</v>
      </c>
      <c r="E226" s="36"/>
      <c r="F226" s="36"/>
      <c r="G226" s="37">
        <v>280</v>
      </c>
      <c r="H226" s="38">
        <v>135.4</v>
      </c>
      <c r="I226" s="39">
        <f t="shared" si="6"/>
        <v>37912</v>
      </c>
      <c r="J226" s="40">
        <f t="shared" si="7"/>
        <v>0</v>
      </c>
      <c r="K226" s="41"/>
      <c r="L226" s="42">
        <f>Table13[[#This Row],[Količina]]*Table13[[#This Row],[Појединачна цена без   ПДВ-а ]]</f>
        <v>0</v>
      </c>
      <c r="M226" s="42">
        <f>Table13[[#This Row],[Укупан износ понуде без ПДВ ]]*0.08</f>
        <v>0</v>
      </c>
      <c r="N226" s="42">
        <f>Table13[[#This Row],[Укупан износ понуде без ПДВ ]]+Table13[[#This Row],[Износ ПДВ]]</f>
        <v>0</v>
      </c>
      <c r="O226" s="43"/>
      <c r="P226" s="43"/>
      <c r="Q226" s="43"/>
      <c r="R226" s="43"/>
      <c r="S226" s="41"/>
      <c r="T22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7" spans="1:20" ht="22.5">
      <c r="A227" s="35">
        <v>226</v>
      </c>
      <c r="B227" s="36" t="s">
        <v>608</v>
      </c>
      <c r="C227" s="65" t="s">
        <v>609</v>
      </c>
      <c r="D227" s="66" t="s">
        <v>605</v>
      </c>
      <c r="E227" s="36"/>
      <c r="F227" s="36"/>
      <c r="G227" s="37">
        <v>150</v>
      </c>
      <c r="H227" s="38">
        <v>192.7</v>
      </c>
      <c r="I227" s="39">
        <f t="shared" si="6"/>
        <v>28905</v>
      </c>
      <c r="J227" s="40">
        <f t="shared" si="7"/>
        <v>0</v>
      </c>
      <c r="K227" s="41"/>
      <c r="L227" s="42">
        <f>Table13[[#This Row],[Količina]]*Table13[[#This Row],[Појединачна цена без   ПДВ-а ]]</f>
        <v>0</v>
      </c>
      <c r="M227" s="42">
        <f>Table13[[#This Row],[Укупан износ понуде без ПДВ ]]*0.08</f>
        <v>0</v>
      </c>
      <c r="N227" s="42">
        <f>Table13[[#This Row],[Укупан износ понуде без ПДВ ]]+Table13[[#This Row],[Износ ПДВ]]</f>
        <v>0</v>
      </c>
      <c r="O227" s="43"/>
      <c r="P227" s="43"/>
      <c r="Q227" s="43"/>
      <c r="R227" s="43"/>
      <c r="S227" s="41"/>
      <c r="T22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8" spans="1:20" ht="22.5">
      <c r="A228" s="35">
        <v>227</v>
      </c>
      <c r="B228" s="47">
        <v>3127426</v>
      </c>
      <c r="C228" s="67" t="s">
        <v>610</v>
      </c>
      <c r="D228" s="68"/>
      <c r="E228" s="44"/>
      <c r="F228" s="44"/>
      <c r="G228" s="48">
        <v>10</v>
      </c>
      <c r="H228" s="50">
        <v>402.3</v>
      </c>
      <c r="I228" s="39">
        <f t="shared" si="6"/>
        <v>4023</v>
      </c>
      <c r="J228" s="40">
        <f t="shared" si="7"/>
        <v>0</v>
      </c>
      <c r="K228" s="41"/>
      <c r="L228" s="42">
        <f>Table13[[#This Row],[Količina]]*Table13[[#This Row],[Појединачна цена без   ПДВ-а ]]</f>
        <v>0</v>
      </c>
      <c r="M228" s="42">
        <f>Table13[[#This Row],[Укупан износ понуде без ПДВ ]]*0.08</f>
        <v>0</v>
      </c>
      <c r="N228" s="42">
        <f>Table13[[#This Row],[Укупан износ понуде без ПДВ ]]+Table13[[#This Row],[Износ ПДВ]]</f>
        <v>0</v>
      </c>
      <c r="O228" s="43"/>
      <c r="P228" s="43"/>
      <c r="Q228" s="43"/>
      <c r="R228" s="43"/>
      <c r="S228" s="41"/>
      <c r="T22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29" spans="1:20" ht="22.5">
      <c r="A229" s="35">
        <v>228</v>
      </c>
      <c r="B229" s="36" t="s">
        <v>611</v>
      </c>
      <c r="C229" s="65" t="s">
        <v>612</v>
      </c>
      <c r="D229" s="66" t="s">
        <v>613</v>
      </c>
      <c r="E229" s="36"/>
      <c r="F229" s="36"/>
      <c r="G229" s="37">
        <v>20</v>
      </c>
      <c r="H229" s="38">
        <v>1044.0999999999999</v>
      </c>
      <c r="I229" s="39">
        <f t="shared" si="6"/>
        <v>20882</v>
      </c>
      <c r="J229" s="40">
        <f t="shared" si="7"/>
        <v>0</v>
      </c>
      <c r="K229" s="41"/>
      <c r="L229" s="42">
        <f>Table13[[#This Row],[Količina]]*Table13[[#This Row],[Појединачна цена без   ПДВ-а ]]</f>
        <v>0</v>
      </c>
      <c r="M229" s="42">
        <f>Table13[[#This Row],[Укупан износ понуде без ПДВ ]]*0.08</f>
        <v>0</v>
      </c>
      <c r="N229" s="42">
        <f>Table13[[#This Row],[Укупан износ понуде без ПДВ ]]+Table13[[#This Row],[Износ ПДВ]]</f>
        <v>0</v>
      </c>
      <c r="O229" s="43"/>
      <c r="P229" s="43"/>
      <c r="Q229" s="43"/>
      <c r="R229" s="43"/>
      <c r="S229" s="41"/>
      <c r="T22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0" spans="1:20" ht="22.5">
      <c r="A230" s="35">
        <v>229</v>
      </c>
      <c r="B230" s="36" t="s">
        <v>614</v>
      </c>
      <c r="C230" s="65" t="s">
        <v>615</v>
      </c>
      <c r="D230" s="66" t="s">
        <v>613</v>
      </c>
      <c r="E230" s="36"/>
      <c r="F230" s="36"/>
      <c r="G230" s="37">
        <v>10</v>
      </c>
      <c r="H230" s="38">
        <v>265</v>
      </c>
      <c r="I230" s="39">
        <f t="shared" si="6"/>
        <v>2650</v>
      </c>
      <c r="J230" s="40">
        <f t="shared" si="7"/>
        <v>0</v>
      </c>
      <c r="K230" s="41"/>
      <c r="L230" s="42">
        <f>Table13[[#This Row],[Količina]]*Table13[[#This Row],[Појединачна цена без   ПДВ-а ]]</f>
        <v>0</v>
      </c>
      <c r="M230" s="42">
        <f>Table13[[#This Row],[Укупан износ понуде без ПДВ ]]*0.08</f>
        <v>0</v>
      </c>
      <c r="N230" s="42">
        <f>Table13[[#This Row],[Укупан износ понуде без ПДВ ]]+Table13[[#This Row],[Износ ПДВ]]</f>
        <v>0</v>
      </c>
      <c r="O230" s="43"/>
      <c r="P230" s="43"/>
      <c r="Q230" s="43"/>
      <c r="R230" s="43"/>
      <c r="S230" s="41"/>
      <c r="T23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1" spans="1:20" ht="22.5">
      <c r="A231" s="35">
        <v>230</v>
      </c>
      <c r="B231" s="36" t="s">
        <v>616</v>
      </c>
      <c r="C231" s="65" t="s">
        <v>617</v>
      </c>
      <c r="D231" s="66" t="s">
        <v>613</v>
      </c>
      <c r="E231" s="36"/>
      <c r="F231" s="36"/>
      <c r="G231" s="37">
        <v>5</v>
      </c>
      <c r="H231" s="38">
        <v>566.1</v>
      </c>
      <c r="I231" s="39">
        <f t="shared" si="6"/>
        <v>2830.5</v>
      </c>
      <c r="J231" s="40">
        <f t="shared" si="7"/>
        <v>0</v>
      </c>
      <c r="K231" s="41"/>
      <c r="L231" s="42">
        <f>Table13[[#This Row],[Količina]]*Table13[[#This Row],[Појединачна цена без   ПДВ-а ]]</f>
        <v>0</v>
      </c>
      <c r="M231" s="42">
        <f>Table13[[#This Row],[Укупан износ понуде без ПДВ ]]*0.08</f>
        <v>0</v>
      </c>
      <c r="N231" s="42">
        <f>Table13[[#This Row],[Укупан износ понуде без ПДВ ]]+Table13[[#This Row],[Износ ПДВ]]</f>
        <v>0</v>
      </c>
      <c r="O231" s="43"/>
      <c r="P231" s="43"/>
      <c r="Q231" s="43"/>
      <c r="R231" s="43"/>
      <c r="S231" s="41"/>
      <c r="T23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2" spans="1:20" ht="22.5">
      <c r="A232" s="35">
        <v>231</v>
      </c>
      <c r="B232" s="36" t="s">
        <v>618</v>
      </c>
      <c r="C232" s="65" t="s">
        <v>619</v>
      </c>
      <c r="D232" s="66" t="s">
        <v>613</v>
      </c>
      <c r="E232" s="36"/>
      <c r="F232" s="36"/>
      <c r="G232" s="37">
        <v>100</v>
      </c>
      <c r="H232" s="38">
        <v>1044.0999999999999</v>
      </c>
      <c r="I232" s="39">
        <f t="shared" si="6"/>
        <v>104409.99999999999</v>
      </c>
      <c r="J232" s="40">
        <f t="shared" si="7"/>
        <v>0</v>
      </c>
      <c r="K232" s="41"/>
      <c r="L232" s="42">
        <f>Table13[[#This Row],[Količina]]*Table13[[#This Row],[Појединачна цена без   ПДВ-а ]]</f>
        <v>0</v>
      </c>
      <c r="M232" s="42">
        <f>Table13[[#This Row],[Укупан износ понуде без ПДВ ]]*0.08</f>
        <v>0</v>
      </c>
      <c r="N232" s="42">
        <f>Table13[[#This Row],[Укупан износ понуде без ПДВ ]]+Table13[[#This Row],[Износ ПДВ]]</f>
        <v>0</v>
      </c>
      <c r="O232" s="43"/>
      <c r="P232" s="43"/>
      <c r="Q232" s="43"/>
      <c r="R232" s="43"/>
      <c r="S232" s="41"/>
      <c r="T23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3" spans="1:20" ht="22.5">
      <c r="A233" s="35">
        <v>232</v>
      </c>
      <c r="B233" s="36" t="s">
        <v>620</v>
      </c>
      <c r="C233" s="65" t="s">
        <v>621</v>
      </c>
      <c r="D233" s="66" t="s">
        <v>613</v>
      </c>
      <c r="E233" s="36"/>
      <c r="F233" s="36"/>
      <c r="G233" s="37">
        <v>50</v>
      </c>
      <c r="H233" s="38">
        <v>265</v>
      </c>
      <c r="I233" s="39">
        <f t="shared" si="6"/>
        <v>13250</v>
      </c>
      <c r="J233" s="40">
        <f t="shared" si="7"/>
        <v>0</v>
      </c>
      <c r="K233" s="41"/>
      <c r="L233" s="42">
        <f>Table13[[#This Row],[Količina]]*Table13[[#This Row],[Појединачна цена без   ПДВ-а ]]</f>
        <v>0</v>
      </c>
      <c r="M233" s="42">
        <f>Table13[[#This Row],[Укупан износ понуде без ПДВ ]]*0.08</f>
        <v>0</v>
      </c>
      <c r="N233" s="42">
        <f>Table13[[#This Row],[Укупан износ понуде без ПДВ ]]+Table13[[#This Row],[Износ ПДВ]]</f>
        <v>0</v>
      </c>
      <c r="O233" s="43"/>
      <c r="P233" s="43"/>
      <c r="Q233" s="43"/>
      <c r="R233" s="43"/>
      <c r="S233" s="41"/>
      <c r="T23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4" spans="1:20" ht="22.5">
      <c r="A234" s="35">
        <v>233</v>
      </c>
      <c r="B234" s="36" t="s">
        <v>622</v>
      </c>
      <c r="C234" s="65" t="s">
        <v>623</v>
      </c>
      <c r="D234" s="66" t="s">
        <v>613</v>
      </c>
      <c r="E234" s="36"/>
      <c r="F234" s="36"/>
      <c r="G234" s="37">
        <v>90</v>
      </c>
      <c r="H234" s="38">
        <v>566.1</v>
      </c>
      <c r="I234" s="39">
        <f t="shared" si="6"/>
        <v>50949</v>
      </c>
      <c r="J234" s="40">
        <f t="shared" si="7"/>
        <v>0</v>
      </c>
      <c r="K234" s="41"/>
      <c r="L234" s="42">
        <f>Table13[[#This Row],[Količina]]*Table13[[#This Row],[Појединачна цена без   ПДВ-а ]]</f>
        <v>0</v>
      </c>
      <c r="M234" s="42">
        <f>Table13[[#This Row],[Укупан износ понуде без ПДВ ]]*0.08</f>
        <v>0</v>
      </c>
      <c r="N234" s="42">
        <f>Table13[[#This Row],[Укупан износ понуде без ПДВ ]]+Table13[[#This Row],[Износ ПДВ]]</f>
        <v>0</v>
      </c>
      <c r="O234" s="43"/>
      <c r="P234" s="43"/>
      <c r="Q234" s="43"/>
      <c r="R234" s="43"/>
      <c r="S234" s="41"/>
      <c r="T23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5" spans="1:20" ht="22.5">
      <c r="A235" s="35">
        <v>234</v>
      </c>
      <c r="B235" s="36" t="s">
        <v>624</v>
      </c>
      <c r="C235" s="65" t="s">
        <v>625</v>
      </c>
      <c r="D235" s="66" t="s">
        <v>626</v>
      </c>
      <c r="E235" s="36"/>
      <c r="F235" s="36"/>
      <c r="G235" s="37">
        <v>30</v>
      </c>
      <c r="H235" s="38">
        <v>5109.8</v>
      </c>
      <c r="I235" s="39">
        <f t="shared" si="6"/>
        <v>153294</v>
      </c>
      <c r="J235" s="40">
        <f t="shared" si="7"/>
        <v>0</v>
      </c>
      <c r="K235" s="41"/>
      <c r="L235" s="42">
        <f>Table13[[#This Row],[Količina]]*Table13[[#This Row],[Појединачна цена без   ПДВ-а ]]</f>
        <v>0</v>
      </c>
      <c r="M235" s="42">
        <f>Table13[[#This Row],[Укупан износ понуде без ПДВ ]]*0.08</f>
        <v>0</v>
      </c>
      <c r="N235" s="42">
        <f>Table13[[#This Row],[Укупан износ понуде без ПДВ ]]+Table13[[#This Row],[Износ ПДВ]]</f>
        <v>0</v>
      </c>
      <c r="O235" s="43"/>
      <c r="P235" s="43"/>
      <c r="Q235" s="43"/>
      <c r="R235" s="43"/>
      <c r="S235" s="41"/>
      <c r="T23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6" spans="1:20" ht="22.5">
      <c r="A236" s="35">
        <v>235</v>
      </c>
      <c r="B236" s="36" t="s">
        <v>627</v>
      </c>
      <c r="C236" s="65" t="s">
        <v>628</v>
      </c>
      <c r="D236" s="66" t="s">
        <v>629</v>
      </c>
      <c r="E236" s="36"/>
      <c r="F236" s="36"/>
      <c r="G236" s="37">
        <v>530</v>
      </c>
      <c r="H236" s="38">
        <v>97.7</v>
      </c>
      <c r="I236" s="39">
        <f t="shared" si="6"/>
        <v>51781</v>
      </c>
      <c r="J236" s="40">
        <f t="shared" si="7"/>
        <v>0</v>
      </c>
      <c r="K236" s="41"/>
      <c r="L236" s="42">
        <f>Table13[[#This Row],[Količina]]*Table13[[#This Row],[Појединачна цена без   ПДВ-а ]]</f>
        <v>0</v>
      </c>
      <c r="M236" s="42">
        <f>Table13[[#This Row],[Укупан износ понуде без ПДВ ]]*0.08</f>
        <v>0</v>
      </c>
      <c r="N236" s="42">
        <f>Table13[[#This Row],[Укупан износ понуде без ПДВ ]]+Table13[[#This Row],[Износ ПДВ]]</f>
        <v>0</v>
      </c>
      <c r="O236" s="43"/>
      <c r="P236" s="43"/>
      <c r="Q236" s="43"/>
      <c r="R236" s="43"/>
      <c r="S236" s="41"/>
      <c r="T23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7" spans="1:20" ht="22.5">
      <c r="A237" s="35">
        <v>236</v>
      </c>
      <c r="B237" s="44" t="s">
        <v>630</v>
      </c>
      <c r="C237" s="67" t="s">
        <v>631</v>
      </c>
      <c r="D237" s="68" t="s">
        <v>353</v>
      </c>
      <c r="E237" s="44"/>
      <c r="F237" s="44"/>
      <c r="G237" s="37">
        <v>100</v>
      </c>
      <c r="H237" s="46">
        <v>333.7</v>
      </c>
      <c r="I237" s="39">
        <f t="shared" si="6"/>
        <v>33370</v>
      </c>
      <c r="J237" s="40">
        <f t="shared" si="7"/>
        <v>0</v>
      </c>
      <c r="K237" s="41"/>
      <c r="L237" s="42">
        <f>Table13[[#This Row],[Količina]]*Table13[[#This Row],[Појединачна цена без   ПДВ-а ]]</f>
        <v>0</v>
      </c>
      <c r="M237" s="42">
        <f>Table13[[#This Row],[Укупан износ понуде без ПДВ ]]*0.08</f>
        <v>0</v>
      </c>
      <c r="N237" s="42">
        <f>Table13[[#This Row],[Укупан износ понуде без ПДВ ]]+Table13[[#This Row],[Износ ПДВ]]</f>
        <v>0</v>
      </c>
      <c r="O237" s="43"/>
      <c r="P237" s="43"/>
      <c r="Q237" s="43"/>
      <c r="R237" s="43"/>
      <c r="S237" s="41"/>
      <c r="T23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8" spans="1:20" ht="22.5">
      <c r="A238" s="35">
        <v>237</v>
      </c>
      <c r="B238" s="36" t="s">
        <v>632</v>
      </c>
      <c r="C238" s="65" t="s">
        <v>633</v>
      </c>
      <c r="D238" s="66" t="s">
        <v>634</v>
      </c>
      <c r="E238" s="36"/>
      <c r="F238" s="36"/>
      <c r="G238" s="37">
        <v>80</v>
      </c>
      <c r="H238" s="38">
        <v>150.80000000000001</v>
      </c>
      <c r="I238" s="39">
        <f t="shared" si="6"/>
        <v>12064</v>
      </c>
      <c r="J238" s="40">
        <f t="shared" si="7"/>
        <v>0</v>
      </c>
      <c r="K238" s="41"/>
      <c r="L238" s="42">
        <f>Table13[[#This Row],[Količina]]*Table13[[#This Row],[Појединачна цена без   ПДВ-а ]]</f>
        <v>0</v>
      </c>
      <c r="M238" s="42">
        <f>Table13[[#This Row],[Укупан износ понуде без ПДВ ]]*0.08</f>
        <v>0</v>
      </c>
      <c r="N238" s="42">
        <f>Table13[[#This Row],[Укупан износ понуде без ПДВ ]]+Table13[[#This Row],[Износ ПДВ]]</f>
        <v>0</v>
      </c>
      <c r="O238" s="43"/>
      <c r="P238" s="43"/>
      <c r="Q238" s="43"/>
      <c r="R238" s="43"/>
      <c r="S238" s="41"/>
      <c r="T23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39" spans="1:20" ht="22.5">
      <c r="A239" s="35">
        <v>238</v>
      </c>
      <c r="B239" s="36" t="s">
        <v>635</v>
      </c>
      <c r="C239" s="65" t="s">
        <v>636</v>
      </c>
      <c r="D239" s="66" t="s">
        <v>250</v>
      </c>
      <c r="E239" s="36"/>
      <c r="F239" s="36"/>
      <c r="G239" s="37">
        <v>40</v>
      </c>
      <c r="H239" s="38">
        <v>1618.1</v>
      </c>
      <c r="I239" s="39">
        <f t="shared" si="6"/>
        <v>64724</v>
      </c>
      <c r="J239" s="40">
        <f t="shared" si="7"/>
        <v>0</v>
      </c>
      <c r="K239" s="41"/>
      <c r="L239" s="42">
        <f>Table13[[#This Row],[Količina]]*Table13[[#This Row],[Појединачна цена без   ПДВ-а ]]</f>
        <v>0</v>
      </c>
      <c r="M239" s="42">
        <f>Table13[[#This Row],[Укупан износ понуде без ПДВ ]]*0.08</f>
        <v>0</v>
      </c>
      <c r="N239" s="42">
        <f>Table13[[#This Row],[Укупан износ понуде без ПДВ ]]+Table13[[#This Row],[Износ ПДВ]]</f>
        <v>0</v>
      </c>
      <c r="O239" s="43"/>
      <c r="P239" s="43"/>
      <c r="Q239" s="43"/>
      <c r="R239" s="43"/>
      <c r="S239" s="41"/>
      <c r="T23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0" spans="1:20" ht="22.5">
      <c r="A240" s="35">
        <v>239</v>
      </c>
      <c r="B240" s="36" t="s">
        <v>637</v>
      </c>
      <c r="C240" s="65" t="s">
        <v>638</v>
      </c>
      <c r="D240" s="66" t="s">
        <v>250</v>
      </c>
      <c r="E240" s="36"/>
      <c r="F240" s="36"/>
      <c r="G240" s="37">
        <v>80</v>
      </c>
      <c r="H240" s="38">
        <v>507.9</v>
      </c>
      <c r="I240" s="39">
        <f t="shared" si="6"/>
        <v>40632</v>
      </c>
      <c r="J240" s="40">
        <f t="shared" si="7"/>
        <v>0</v>
      </c>
      <c r="K240" s="41"/>
      <c r="L240" s="42">
        <f>Table13[[#This Row],[Količina]]*Table13[[#This Row],[Појединачна цена без   ПДВ-а ]]</f>
        <v>0</v>
      </c>
      <c r="M240" s="42">
        <f>Table13[[#This Row],[Укупан износ понуде без ПДВ ]]*0.08</f>
        <v>0</v>
      </c>
      <c r="N240" s="42">
        <f>Table13[[#This Row],[Укупан износ понуде без ПДВ ]]+Table13[[#This Row],[Износ ПДВ]]</f>
        <v>0</v>
      </c>
      <c r="O240" s="43"/>
      <c r="P240" s="43"/>
      <c r="Q240" s="43"/>
      <c r="R240" s="43"/>
      <c r="S240" s="41"/>
      <c r="T24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1" spans="1:20" ht="22.5">
      <c r="A241" s="35">
        <v>240</v>
      </c>
      <c r="B241" s="36" t="s">
        <v>639</v>
      </c>
      <c r="C241" s="65" t="s">
        <v>640</v>
      </c>
      <c r="D241" s="66" t="s">
        <v>641</v>
      </c>
      <c r="E241" s="36"/>
      <c r="F241" s="36"/>
      <c r="G241" s="37">
        <v>70</v>
      </c>
      <c r="H241" s="38">
        <v>5465.9</v>
      </c>
      <c r="I241" s="39">
        <f t="shared" si="6"/>
        <v>382613</v>
      </c>
      <c r="J241" s="40">
        <f t="shared" si="7"/>
        <v>0</v>
      </c>
      <c r="K241" s="41"/>
      <c r="L241" s="42">
        <f>Table13[[#This Row],[Količina]]*Table13[[#This Row],[Појединачна цена без   ПДВ-а ]]</f>
        <v>0</v>
      </c>
      <c r="M241" s="42">
        <f>Table13[[#This Row],[Укупан износ понуде без ПДВ ]]*0.08</f>
        <v>0</v>
      </c>
      <c r="N241" s="42">
        <f>Table13[[#This Row],[Укупан износ понуде без ПДВ ]]+Table13[[#This Row],[Износ ПДВ]]</f>
        <v>0</v>
      </c>
      <c r="O241" s="43"/>
      <c r="P241" s="43"/>
      <c r="Q241" s="43"/>
      <c r="R241" s="43"/>
      <c r="S241" s="41"/>
      <c r="T24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2" spans="1:20" ht="22.5">
      <c r="A242" s="35">
        <v>241</v>
      </c>
      <c r="B242" s="36" t="s">
        <v>642</v>
      </c>
      <c r="C242" s="65" t="s">
        <v>643</v>
      </c>
      <c r="D242" s="66" t="s">
        <v>200</v>
      </c>
      <c r="E242" s="36"/>
      <c r="F242" s="36"/>
      <c r="G242" s="37">
        <v>30</v>
      </c>
      <c r="H242" s="38">
        <v>74.099999999999994</v>
      </c>
      <c r="I242" s="39">
        <f t="shared" si="6"/>
        <v>2223</v>
      </c>
      <c r="J242" s="40">
        <f t="shared" si="7"/>
        <v>0</v>
      </c>
      <c r="K242" s="41"/>
      <c r="L242" s="42">
        <f>Table13[[#This Row],[Količina]]*Table13[[#This Row],[Појединачна цена без   ПДВ-а ]]</f>
        <v>0</v>
      </c>
      <c r="M242" s="42">
        <f>Table13[[#This Row],[Укупан износ понуде без ПДВ ]]*0.08</f>
        <v>0</v>
      </c>
      <c r="N242" s="42">
        <f>Table13[[#This Row],[Укупан износ понуде без ПДВ ]]+Table13[[#This Row],[Износ ПДВ]]</f>
        <v>0</v>
      </c>
      <c r="O242" s="43"/>
      <c r="P242" s="43"/>
      <c r="Q242" s="43"/>
      <c r="R242" s="43"/>
      <c r="S242" s="41"/>
      <c r="T24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3" spans="1:20" ht="22.5">
      <c r="A243" s="35">
        <v>242</v>
      </c>
      <c r="B243" s="36" t="s">
        <v>644</v>
      </c>
      <c r="C243" s="65" t="s">
        <v>645</v>
      </c>
      <c r="D243" s="66" t="s">
        <v>200</v>
      </c>
      <c r="E243" s="36"/>
      <c r="F243" s="36"/>
      <c r="G243" s="37">
        <v>180</v>
      </c>
      <c r="H243" s="38">
        <v>99.1</v>
      </c>
      <c r="I243" s="39">
        <f t="shared" si="6"/>
        <v>17838</v>
      </c>
      <c r="J243" s="40">
        <f t="shared" si="7"/>
        <v>0</v>
      </c>
      <c r="K243" s="41"/>
      <c r="L243" s="42">
        <f>Table13[[#This Row],[Količina]]*Table13[[#This Row],[Појединачна цена без   ПДВ-а ]]</f>
        <v>0</v>
      </c>
      <c r="M243" s="42">
        <f>Table13[[#This Row],[Укупан износ понуде без ПДВ ]]*0.08</f>
        <v>0</v>
      </c>
      <c r="N243" s="42">
        <f>Table13[[#This Row],[Укупан износ понуде без ПДВ ]]+Table13[[#This Row],[Износ ПДВ]]</f>
        <v>0</v>
      </c>
      <c r="O243" s="43"/>
      <c r="P243" s="43"/>
      <c r="Q243" s="43"/>
      <c r="R243" s="43"/>
      <c r="S243" s="41"/>
      <c r="T24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4" spans="1:20" ht="22.5">
      <c r="A244" s="35">
        <v>243</v>
      </c>
      <c r="B244" s="36" t="s">
        <v>646</v>
      </c>
      <c r="C244" s="65" t="s">
        <v>647</v>
      </c>
      <c r="D244" s="66" t="s">
        <v>648</v>
      </c>
      <c r="E244" s="36"/>
      <c r="F244" s="36"/>
      <c r="G244" s="37">
        <v>100</v>
      </c>
      <c r="H244" s="38">
        <v>119</v>
      </c>
      <c r="I244" s="39">
        <f t="shared" si="6"/>
        <v>11900</v>
      </c>
      <c r="J244" s="40">
        <f t="shared" si="7"/>
        <v>0</v>
      </c>
      <c r="K244" s="41"/>
      <c r="L244" s="42">
        <f>Table13[[#This Row],[Količina]]*Table13[[#This Row],[Појединачна цена без   ПДВ-а ]]</f>
        <v>0</v>
      </c>
      <c r="M244" s="42">
        <f>Table13[[#This Row],[Укупан износ понуде без ПДВ ]]*0.08</f>
        <v>0</v>
      </c>
      <c r="N244" s="42">
        <f>Table13[[#This Row],[Укупан износ понуде без ПДВ ]]+Table13[[#This Row],[Износ ПДВ]]</f>
        <v>0</v>
      </c>
      <c r="O244" s="43"/>
      <c r="P244" s="43"/>
      <c r="Q244" s="43"/>
      <c r="R244" s="43"/>
      <c r="S244" s="41"/>
      <c r="T24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5" spans="1:20" ht="22.5">
      <c r="A245" s="35">
        <v>244</v>
      </c>
      <c r="B245" s="36" t="s">
        <v>649</v>
      </c>
      <c r="C245" s="65" t="s">
        <v>650</v>
      </c>
      <c r="D245" s="66" t="s">
        <v>648</v>
      </c>
      <c r="E245" s="36"/>
      <c r="F245" s="36"/>
      <c r="G245" s="37">
        <v>550</v>
      </c>
      <c r="H245" s="38">
        <v>147.4</v>
      </c>
      <c r="I245" s="39">
        <f t="shared" si="6"/>
        <v>81070</v>
      </c>
      <c r="J245" s="40">
        <f t="shared" si="7"/>
        <v>0</v>
      </c>
      <c r="K245" s="41"/>
      <c r="L245" s="42">
        <f>Table13[[#This Row],[Količina]]*Table13[[#This Row],[Појединачна цена без   ПДВ-а ]]</f>
        <v>0</v>
      </c>
      <c r="M245" s="42">
        <f>Table13[[#This Row],[Укупан износ понуде без ПДВ ]]*0.08</f>
        <v>0</v>
      </c>
      <c r="N245" s="42">
        <f>Table13[[#This Row],[Укупан износ понуде без ПДВ ]]+Table13[[#This Row],[Износ ПДВ]]</f>
        <v>0</v>
      </c>
      <c r="O245" s="43"/>
      <c r="P245" s="43"/>
      <c r="Q245" s="43"/>
      <c r="R245" s="43"/>
      <c r="S245" s="41"/>
      <c r="T24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6" spans="1:20" ht="22.5">
      <c r="A246" s="35">
        <v>245</v>
      </c>
      <c r="B246" s="36" t="s">
        <v>651</v>
      </c>
      <c r="C246" s="65" t="s">
        <v>652</v>
      </c>
      <c r="D246" s="66" t="s">
        <v>648</v>
      </c>
      <c r="E246" s="36"/>
      <c r="F246" s="36"/>
      <c r="G246" s="37">
        <v>300</v>
      </c>
      <c r="H246" s="38">
        <v>247.9</v>
      </c>
      <c r="I246" s="39">
        <f t="shared" si="6"/>
        <v>74370</v>
      </c>
      <c r="J246" s="40">
        <f t="shared" si="7"/>
        <v>0</v>
      </c>
      <c r="K246" s="41"/>
      <c r="L246" s="42">
        <f>Table13[[#This Row],[Količina]]*Table13[[#This Row],[Појединачна цена без   ПДВ-а ]]</f>
        <v>0</v>
      </c>
      <c r="M246" s="42">
        <f>Table13[[#This Row],[Укупан износ понуде без ПДВ ]]*0.08</f>
        <v>0</v>
      </c>
      <c r="N246" s="42">
        <f>Table13[[#This Row],[Укупан износ понуде без ПДВ ]]+Table13[[#This Row],[Износ ПДВ]]</f>
        <v>0</v>
      </c>
      <c r="O246" s="43"/>
      <c r="P246" s="43"/>
      <c r="Q246" s="43"/>
      <c r="R246" s="43"/>
      <c r="S246" s="41"/>
      <c r="T24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7" spans="1:20" ht="22.5">
      <c r="A247" s="35">
        <v>246</v>
      </c>
      <c r="B247" s="36" t="s">
        <v>653</v>
      </c>
      <c r="C247" s="65" t="s">
        <v>654</v>
      </c>
      <c r="D247" s="66" t="s">
        <v>648</v>
      </c>
      <c r="E247" s="36"/>
      <c r="F247" s="36"/>
      <c r="G247" s="37">
        <v>850</v>
      </c>
      <c r="H247" s="38">
        <v>247.9</v>
      </c>
      <c r="I247" s="39">
        <f t="shared" si="6"/>
        <v>210715</v>
      </c>
      <c r="J247" s="40">
        <f t="shared" si="7"/>
        <v>0</v>
      </c>
      <c r="K247" s="41"/>
      <c r="L247" s="42">
        <f>Table13[[#This Row],[Količina]]*Table13[[#This Row],[Појединачна цена без   ПДВ-а ]]</f>
        <v>0</v>
      </c>
      <c r="M247" s="42">
        <f>Table13[[#This Row],[Укупан износ понуде без ПДВ ]]*0.08</f>
        <v>0</v>
      </c>
      <c r="N247" s="42">
        <f>Table13[[#This Row],[Укупан износ понуде без ПДВ ]]+Table13[[#This Row],[Износ ПДВ]]</f>
        <v>0</v>
      </c>
      <c r="O247" s="43"/>
      <c r="P247" s="43"/>
      <c r="Q247" s="43"/>
      <c r="R247" s="43"/>
      <c r="S247" s="41"/>
      <c r="T24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8" spans="1:20" ht="22.5">
      <c r="A248" s="35">
        <v>247</v>
      </c>
      <c r="B248" s="36" t="s">
        <v>655</v>
      </c>
      <c r="C248" s="65" t="s">
        <v>656</v>
      </c>
      <c r="D248" s="66" t="s">
        <v>648</v>
      </c>
      <c r="E248" s="36"/>
      <c r="F248" s="36"/>
      <c r="G248" s="37">
        <v>30</v>
      </c>
      <c r="H248" s="38">
        <v>360.5</v>
      </c>
      <c r="I248" s="39">
        <f t="shared" si="6"/>
        <v>10815</v>
      </c>
      <c r="J248" s="40">
        <f t="shared" si="7"/>
        <v>0</v>
      </c>
      <c r="K248" s="41"/>
      <c r="L248" s="42">
        <f>Table13[[#This Row],[Količina]]*Table13[[#This Row],[Појединачна цена без   ПДВ-а ]]</f>
        <v>0</v>
      </c>
      <c r="M248" s="42">
        <f>Table13[[#This Row],[Укупан износ понуде без ПДВ ]]*0.08</f>
        <v>0</v>
      </c>
      <c r="N248" s="42">
        <f>Table13[[#This Row],[Укупан износ понуде без ПДВ ]]+Table13[[#This Row],[Износ ПДВ]]</f>
        <v>0</v>
      </c>
      <c r="O248" s="43"/>
      <c r="P248" s="43"/>
      <c r="Q248" s="43"/>
      <c r="R248" s="43"/>
      <c r="S248" s="41"/>
      <c r="T24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49" spans="1:20" ht="22.5">
      <c r="A249" s="35">
        <v>248</v>
      </c>
      <c r="B249" s="44" t="s">
        <v>657</v>
      </c>
      <c r="C249" s="67" t="s">
        <v>658</v>
      </c>
      <c r="D249" s="68" t="s">
        <v>659</v>
      </c>
      <c r="E249" s="44"/>
      <c r="F249" s="44"/>
      <c r="G249" s="37">
        <v>10</v>
      </c>
      <c r="H249" s="46">
        <v>364.8</v>
      </c>
      <c r="I249" s="39">
        <f t="shared" si="6"/>
        <v>3648</v>
      </c>
      <c r="J249" s="40">
        <f t="shared" si="7"/>
        <v>0</v>
      </c>
      <c r="K249" s="41"/>
      <c r="L249" s="42">
        <f>Table13[[#This Row],[Količina]]*Table13[[#This Row],[Појединачна цена без   ПДВ-а ]]</f>
        <v>0</v>
      </c>
      <c r="M249" s="42">
        <f>Table13[[#This Row],[Укупан износ понуде без ПДВ ]]*0.08</f>
        <v>0</v>
      </c>
      <c r="N249" s="42">
        <f>Table13[[#This Row],[Укупан износ понуде без ПДВ ]]+Table13[[#This Row],[Износ ПДВ]]</f>
        <v>0</v>
      </c>
      <c r="O249" s="43"/>
      <c r="P249" s="43"/>
      <c r="Q249" s="43"/>
      <c r="R249" s="43"/>
      <c r="S249" s="41"/>
      <c r="T24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0" spans="1:20" ht="22.5">
      <c r="A250" s="35">
        <v>249</v>
      </c>
      <c r="B250" s="36" t="s">
        <v>660</v>
      </c>
      <c r="C250" s="65" t="s">
        <v>661</v>
      </c>
      <c r="D250" s="66" t="s">
        <v>662</v>
      </c>
      <c r="E250" s="36"/>
      <c r="F250" s="36"/>
      <c r="G250" s="37">
        <v>20</v>
      </c>
      <c r="H250" s="38">
        <v>403.6</v>
      </c>
      <c r="I250" s="39">
        <f t="shared" si="6"/>
        <v>8072</v>
      </c>
      <c r="J250" s="40">
        <f t="shared" si="7"/>
        <v>0</v>
      </c>
      <c r="K250" s="41"/>
      <c r="L250" s="42">
        <f>Table13[[#This Row],[Količina]]*Table13[[#This Row],[Појединачна цена без   ПДВ-а ]]</f>
        <v>0</v>
      </c>
      <c r="M250" s="42">
        <f>Table13[[#This Row],[Укупан износ понуде без ПДВ ]]*0.08</f>
        <v>0</v>
      </c>
      <c r="N250" s="42">
        <f>Table13[[#This Row],[Укупан износ понуде без ПДВ ]]+Table13[[#This Row],[Износ ПДВ]]</f>
        <v>0</v>
      </c>
      <c r="O250" s="43"/>
      <c r="P250" s="43"/>
      <c r="Q250" s="43"/>
      <c r="R250" s="43"/>
      <c r="S250" s="41"/>
      <c r="T25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1" spans="1:20" ht="22.5">
      <c r="A251" s="35">
        <v>250</v>
      </c>
      <c r="B251" s="36" t="s">
        <v>663</v>
      </c>
      <c r="C251" s="65" t="s">
        <v>664</v>
      </c>
      <c r="D251" s="66" t="s">
        <v>665</v>
      </c>
      <c r="E251" s="36"/>
      <c r="F251" s="36"/>
      <c r="G251" s="37">
        <v>50</v>
      </c>
      <c r="H251" s="38">
        <v>439.6</v>
      </c>
      <c r="I251" s="39">
        <f t="shared" si="6"/>
        <v>21980</v>
      </c>
      <c r="J251" s="40">
        <f t="shared" si="7"/>
        <v>0</v>
      </c>
      <c r="K251" s="41"/>
      <c r="L251" s="42">
        <f>Table13[[#This Row],[Količina]]*Table13[[#This Row],[Појединачна цена без   ПДВ-а ]]</f>
        <v>0</v>
      </c>
      <c r="M251" s="42">
        <f>Table13[[#This Row],[Укупан износ понуде без ПДВ ]]*0.08</f>
        <v>0</v>
      </c>
      <c r="N251" s="42">
        <f>Table13[[#This Row],[Укупан износ понуде без ПДВ ]]+Table13[[#This Row],[Износ ПДВ]]</f>
        <v>0</v>
      </c>
      <c r="O251" s="43"/>
      <c r="P251" s="43"/>
      <c r="Q251" s="43"/>
      <c r="R251" s="43"/>
      <c r="S251" s="41"/>
      <c r="T25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2" spans="1:20" ht="22.5">
      <c r="A252" s="35">
        <v>251</v>
      </c>
      <c r="B252" s="44" t="s">
        <v>666</v>
      </c>
      <c r="C252" s="67" t="s">
        <v>667</v>
      </c>
      <c r="D252" s="68" t="s">
        <v>665</v>
      </c>
      <c r="E252" s="44"/>
      <c r="F252" s="44"/>
      <c r="G252" s="37">
        <v>5</v>
      </c>
      <c r="H252" s="46">
        <v>698.9</v>
      </c>
      <c r="I252" s="39">
        <f t="shared" si="6"/>
        <v>3494.5</v>
      </c>
      <c r="J252" s="40">
        <f t="shared" si="7"/>
        <v>0</v>
      </c>
      <c r="K252" s="41"/>
      <c r="L252" s="42">
        <f>Table13[[#This Row],[Količina]]*Table13[[#This Row],[Појединачна цена без   ПДВ-а ]]</f>
        <v>0</v>
      </c>
      <c r="M252" s="42">
        <f>Table13[[#This Row],[Укупан износ понуде без ПДВ ]]*0.08</f>
        <v>0</v>
      </c>
      <c r="N252" s="42">
        <f>Table13[[#This Row],[Укупан износ понуде без ПДВ ]]+Table13[[#This Row],[Износ ПДВ]]</f>
        <v>0</v>
      </c>
      <c r="O252" s="43"/>
      <c r="P252" s="43"/>
      <c r="Q252" s="43"/>
      <c r="R252" s="43"/>
      <c r="S252" s="41"/>
      <c r="T25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3" spans="1:20" ht="22.5">
      <c r="A253" s="35">
        <v>252</v>
      </c>
      <c r="B253" s="36" t="s">
        <v>668</v>
      </c>
      <c r="C253" s="65" t="s">
        <v>669</v>
      </c>
      <c r="D253" s="66" t="s">
        <v>670</v>
      </c>
      <c r="E253" s="36"/>
      <c r="F253" s="36"/>
      <c r="G253" s="37">
        <v>35</v>
      </c>
      <c r="H253" s="38">
        <v>4238.3999999999996</v>
      </c>
      <c r="I253" s="39">
        <f t="shared" si="6"/>
        <v>148344</v>
      </c>
      <c r="J253" s="40">
        <f t="shared" si="7"/>
        <v>0</v>
      </c>
      <c r="K253" s="41"/>
      <c r="L253" s="42">
        <f>Table13[[#This Row],[Količina]]*Table13[[#This Row],[Појединачна цена без   ПДВ-а ]]</f>
        <v>0</v>
      </c>
      <c r="M253" s="42">
        <f>Table13[[#This Row],[Укупан износ понуде без ПДВ ]]*0.08</f>
        <v>0</v>
      </c>
      <c r="N253" s="42">
        <f>Table13[[#This Row],[Укупан износ понуде без ПДВ ]]+Table13[[#This Row],[Износ ПДВ]]</f>
        <v>0</v>
      </c>
      <c r="O253" s="43"/>
      <c r="P253" s="43"/>
      <c r="Q253" s="43"/>
      <c r="R253" s="43"/>
      <c r="S253" s="41"/>
      <c r="T25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4" spans="1:20" ht="22.5">
      <c r="A254" s="35">
        <v>253</v>
      </c>
      <c r="B254" s="36" t="s">
        <v>671</v>
      </c>
      <c r="C254" s="65" t="s">
        <v>672</v>
      </c>
      <c r="D254" s="66" t="s">
        <v>554</v>
      </c>
      <c r="E254" s="36"/>
      <c r="F254" s="36"/>
      <c r="G254" s="37">
        <v>25</v>
      </c>
      <c r="H254" s="38">
        <v>154.4</v>
      </c>
      <c r="I254" s="39">
        <f t="shared" si="6"/>
        <v>3860</v>
      </c>
      <c r="J254" s="40">
        <f t="shared" si="7"/>
        <v>0</v>
      </c>
      <c r="K254" s="41"/>
      <c r="L254" s="42">
        <f>Table13[[#This Row],[Količina]]*Table13[[#This Row],[Појединачна цена без   ПДВ-а ]]</f>
        <v>0</v>
      </c>
      <c r="M254" s="42">
        <f>Table13[[#This Row],[Укупан износ понуде без ПДВ ]]*0.08</f>
        <v>0</v>
      </c>
      <c r="N254" s="42">
        <f>Table13[[#This Row],[Укупан износ понуде без ПДВ ]]+Table13[[#This Row],[Износ ПДВ]]</f>
        <v>0</v>
      </c>
      <c r="O254" s="43"/>
      <c r="P254" s="43"/>
      <c r="Q254" s="43"/>
      <c r="R254" s="43"/>
      <c r="S254" s="41"/>
      <c r="T25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5" spans="1:20" ht="22.5">
      <c r="A255" s="35">
        <v>254</v>
      </c>
      <c r="B255" s="44" t="s">
        <v>673</v>
      </c>
      <c r="C255" s="67" t="s">
        <v>674</v>
      </c>
      <c r="D255" s="68" t="s">
        <v>554</v>
      </c>
      <c r="E255" s="44"/>
      <c r="F255" s="44"/>
      <c r="G255" s="37">
        <v>10</v>
      </c>
      <c r="H255" s="46">
        <v>278.8</v>
      </c>
      <c r="I255" s="39">
        <f t="shared" si="6"/>
        <v>2788</v>
      </c>
      <c r="J255" s="40">
        <f t="shared" si="7"/>
        <v>0</v>
      </c>
      <c r="K255" s="41"/>
      <c r="L255" s="42">
        <f>Table13[[#This Row],[Količina]]*Table13[[#This Row],[Појединачна цена без   ПДВ-а ]]</f>
        <v>0</v>
      </c>
      <c r="M255" s="42">
        <f>Table13[[#This Row],[Укупан износ понуде без ПДВ ]]*0.08</f>
        <v>0</v>
      </c>
      <c r="N255" s="42">
        <f>Table13[[#This Row],[Укупан износ понуде без ПДВ ]]+Table13[[#This Row],[Износ ПДВ]]</f>
        <v>0</v>
      </c>
      <c r="O255" s="43"/>
      <c r="P255" s="43"/>
      <c r="Q255" s="43"/>
      <c r="R255" s="43"/>
      <c r="S255" s="41"/>
      <c r="T25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6" spans="1:20" ht="22.5">
      <c r="A256" s="35">
        <v>255</v>
      </c>
      <c r="B256" s="36" t="s">
        <v>675</v>
      </c>
      <c r="C256" s="65" t="s">
        <v>676</v>
      </c>
      <c r="D256" s="66" t="s">
        <v>677</v>
      </c>
      <c r="E256" s="36"/>
      <c r="F256" s="36"/>
      <c r="G256" s="37">
        <v>550</v>
      </c>
      <c r="H256" s="38">
        <v>138.19999999999999</v>
      </c>
      <c r="I256" s="39">
        <f t="shared" si="6"/>
        <v>76010</v>
      </c>
      <c r="J256" s="40">
        <f t="shared" si="7"/>
        <v>0</v>
      </c>
      <c r="K256" s="41"/>
      <c r="L256" s="42">
        <f>Table13[[#This Row],[Količina]]*Table13[[#This Row],[Појединачна цена без   ПДВ-а ]]</f>
        <v>0</v>
      </c>
      <c r="M256" s="42">
        <f>Table13[[#This Row],[Укупан износ понуде без ПДВ ]]*0.08</f>
        <v>0</v>
      </c>
      <c r="N256" s="42">
        <f>Table13[[#This Row],[Укупан износ понуде без ПДВ ]]+Table13[[#This Row],[Износ ПДВ]]</f>
        <v>0</v>
      </c>
      <c r="O256" s="43"/>
      <c r="P256" s="43"/>
      <c r="Q256" s="43"/>
      <c r="R256" s="43"/>
      <c r="S256" s="41"/>
      <c r="T25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7" spans="1:20" ht="22.5">
      <c r="A257" s="35">
        <v>256</v>
      </c>
      <c r="B257" s="36" t="s">
        <v>678</v>
      </c>
      <c r="C257" s="65" t="s">
        <v>679</v>
      </c>
      <c r="D257" s="66" t="s">
        <v>680</v>
      </c>
      <c r="E257" s="36"/>
      <c r="F257" s="36"/>
      <c r="G257" s="37">
        <v>50</v>
      </c>
      <c r="H257" s="38">
        <v>111.4</v>
      </c>
      <c r="I257" s="39">
        <f t="shared" si="6"/>
        <v>5570</v>
      </c>
      <c r="J257" s="40">
        <f t="shared" si="7"/>
        <v>0</v>
      </c>
      <c r="K257" s="41"/>
      <c r="L257" s="42">
        <f>Table13[[#This Row],[Količina]]*Table13[[#This Row],[Појединачна цена без   ПДВ-а ]]</f>
        <v>0</v>
      </c>
      <c r="M257" s="42">
        <f>Table13[[#This Row],[Укупан износ понуде без ПДВ ]]*0.08</f>
        <v>0</v>
      </c>
      <c r="N257" s="42">
        <f>Table13[[#This Row],[Укупан износ понуде без ПДВ ]]+Table13[[#This Row],[Износ ПДВ]]</f>
        <v>0</v>
      </c>
      <c r="O257" s="43"/>
      <c r="P257" s="43"/>
      <c r="Q257" s="43"/>
      <c r="R257" s="43"/>
      <c r="S257" s="41"/>
      <c r="T25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8" spans="1:20" ht="22.5">
      <c r="A258" s="35">
        <v>257</v>
      </c>
      <c r="B258" s="36" t="s">
        <v>681</v>
      </c>
      <c r="C258" s="65" t="s">
        <v>682</v>
      </c>
      <c r="D258" s="66" t="s">
        <v>683</v>
      </c>
      <c r="E258" s="36"/>
      <c r="F258" s="36"/>
      <c r="G258" s="37">
        <v>1000</v>
      </c>
      <c r="H258" s="38">
        <v>115.4</v>
      </c>
      <c r="I258" s="39">
        <f t="shared" ref="I258:I321" si="8">H258*G258</f>
        <v>115400</v>
      </c>
      <c r="J258" s="40">
        <f t="shared" si="7"/>
        <v>0</v>
      </c>
      <c r="K258" s="41"/>
      <c r="L258" s="42">
        <f>Table13[[#This Row],[Količina]]*Table13[[#This Row],[Појединачна цена без   ПДВ-а ]]</f>
        <v>0</v>
      </c>
      <c r="M258" s="42">
        <f>Table13[[#This Row],[Укупан износ понуде без ПДВ ]]*0.08</f>
        <v>0</v>
      </c>
      <c r="N258" s="42">
        <f>Table13[[#This Row],[Укупан износ понуде без ПДВ ]]+Table13[[#This Row],[Износ ПДВ]]</f>
        <v>0</v>
      </c>
      <c r="O258" s="43"/>
      <c r="P258" s="43"/>
      <c r="Q258" s="43"/>
      <c r="R258" s="43"/>
      <c r="S258" s="41"/>
      <c r="T25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59" spans="1:20" ht="22.5">
      <c r="A259" s="35">
        <v>258</v>
      </c>
      <c r="B259" s="36" t="s">
        <v>684</v>
      </c>
      <c r="C259" s="65" t="s">
        <v>685</v>
      </c>
      <c r="D259" s="66" t="s">
        <v>683</v>
      </c>
      <c r="E259" s="36"/>
      <c r="F259" s="36"/>
      <c r="G259" s="37">
        <v>260</v>
      </c>
      <c r="H259" s="38">
        <v>104.1</v>
      </c>
      <c r="I259" s="39">
        <f t="shared" si="8"/>
        <v>27066</v>
      </c>
      <c r="J259" s="40">
        <f t="shared" si="7"/>
        <v>0</v>
      </c>
      <c r="K259" s="41"/>
      <c r="L259" s="42">
        <f>Table13[[#This Row],[Količina]]*Table13[[#This Row],[Појединачна цена без   ПДВ-а ]]</f>
        <v>0</v>
      </c>
      <c r="M259" s="42">
        <f>Table13[[#This Row],[Укупан износ понуде без ПДВ ]]*0.08</f>
        <v>0</v>
      </c>
      <c r="N259" s="42">
        <f>Table13[[#This Row],[Укупан износ понуде без ПДВ ]]+Table13[[#This Row],[Износ ПДВ]]</f>
        <v>0</v>
      </c>
      <c r="O259" s="43"/>
      <c r="P259" s="43"/>
      <c r="Q259" s="43"/>
      <c r="R259" s="43"/>
      <c r="S259" s="41"/>
      <c r="T25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0" spans="1:20" ht="22.5">
      <c r="A260" s="35">
        <v>259</v>
      </c>
      <c r="B260" s="44" t="s">
        <v>686</v>
      </c>
      <c r="C260" s="67" t="s">
        <v>687</v>
      </c>
      <c r="D260" s="68" t="s">
        <v>688</v>
      </c>
      <c r="E260" s="44"/>
      <c r="F260" s="44"/>
      <c r="G260" s="37">
        <v>3</v>
      </c>
      <c r="H260" s="46">
        <v>3151.2</v>
      </c>
      <c r="I260" s="39">
        <f t="shared" si="8"/>
        <v>9453.5999999999985</v>
      </c>
      <c r="J260" s="40">
        <f t="shared" si="7"/>
        <v>0</v>
      </c>
      <c r="K260" s="41"/>
      <c r="L260" s="42">
        <f>Table13[[#This Row],[Količina]]*Table13[[#This Row],[Појединачна цена без   ПДВ-а ]]</f>
        <v>0</v>
      </c>
      <c r="M260" s="42">
        <f>Table13[[#This Row],[Укупан износ понуде без ПДВ ]]*0.08</f>
        <v>0</v>
      </c>
      <c r="N260" s="42">
        <f>Table13[[#This Row],[Укупан износ понуде без ПДВ ]]+Table13[[#This Row],[Износ ПДВ]]</f>
        <v>0</v>
      </c>
      <c r="O260" s="43"/>
      <c r="P260" s="43"/>
      <c r="Q260" s="43"/>
      <c r="R260" s="43"/>
      <c r="S260" s="41"/>
      <c r="T26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1" spans="1:20" ht="22.5">
      <c r="A261" s="35">
        <v>260</v>
      </c>
      <c r="B261" s="44" t="s">
        <v>689</v>
      </c>
      <c r="C261" s="67" t="s">
        <v>690</v>
      </c>
      <c r="D261" s="68" t="s">
        <v>688</v>
      </c>
      <c r="E261" s="44"/>
      <c r="F261" s="44"/>
      <c r="G261" s="37">
        <v>3</v>
      </c>
      <c r="H261" s="46">
        <v>6302.4</v>
      </c>
      <c r="I261" s="39">
        <f t="shared" si="8"/>
        <v>18907.199999999997</v>
      </c>
      <c r="J261" s="40">
        <f t="shared" ref="J261:J324" si="9">$J$2</f>
        <v>0</v>
      </c>
      <c r="K261" s="41"/>
      <c r="L261" s="42">
        <f>Table13[[#This Row],[Količina]]*Table13[[#This Row],[Појединачна цена без   ПДВ-а ]]</f>
        <v>0</v>
      </c>
      <c r="M261" s="42">
        <f>Table13[[#This Row],[Укупан износ понуде без ПДВ ]]*0.08</f>
        <v>0</v>
      </c>
      <c r="N261" s="42">
        <f>Table13[[#This Row],[Укупан износ понуде без ПДВ ]]+Table13[[#This Row],[Износ ПДВ]]</f>
        <v>0</v>
      </c>
      <c r="O261" s="43"/>
      <c r="P261" s="43"/>
      <c r="Q261" s="43"/>
      <c r="R261" s="43"/>
      <c r="S261" s="41"/>
      <c r="T26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2" spans="1:20" ht="22.5">
      <c r="A262" s="35">
        <v>261</v>
      </c>
      <c r="B262" s="36" t="s">
        <v>691</v>
      </c>
      <c r="C262" s="65" t="s">
        <v>692</v>
      </c>
      <c r="D262" s="66" t="s">
        <v>688</v>
      </c>
      <c r="E262" s="36"/>
      <c r="F262" s="36"/>
      <c r="G262" s="37">
        <v>15</v>
      </c>
      <c r="H262" s="38">
        <v>2095.5</v>
      </c>
      <c r="I262" s="39">
        <f t="shared" si="8"/>
        <v>31432.5</v>
      </c>
      <c r="J262" s="40">
        <f t="shared" si="9"/>
        <v>0</v>
      </c>
      <c r="K262" s="41"/>
      <c r="L262" s="42">
        <f>Table13[[#This Row],[Količina]]*Table13[[#This Row],[Појединачна цена без   ПДВ-а ]]</f>
        <v>0</v>
      </c>
      <c r="M262" s="42">
        <f>Table13[[#This Row],[Укупан износ понуде без ПДВ ]]*0.08</f>
        <v>0</v>
      </c>
      <c r="N262" s="42">
        <f>Table13[[#This Row],[Укупан износ понуде без ПДВ ]]+Table13[[#This Row],[Износ ПДВ]]</f>
        <v>0</v>
      </c>
      <c r="O262" s="43"/>
      <c r="P262" s="43"/>
      <c r="Q262" s="43"/>
      <c r="R262" s="43"/>
      <c r="S262" s="41"/>
      <c r="T26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3" spans="1:20" ht="22.5">
      <c r="A263" s="35">
        <v>262</v>
      </c>
      <c r="B263" s="36" t="s">
        <v>693</v>
      </c>
      <c r="C263" s="65" t="s">
        <v>694</v>
      </c>
      <c r="D263" s="66" t="s">
        <v>695</v>
      </c>
      <c r="E263" s="36"/>
      <c r="F263" s="36"/>
      <c r="G263" s="37">
        <v>20</v>
      </c>
      <c r="H263" s="38">
        <v>391.6</v>
      </c>
      <c r="I263" s="39">
        <f t="shared" si="8"/>
        <v>7832</v>
      </c>
      <c r="J263" s="40">
        <f t="shared" si="9"/>
        <v>0</v>
      </c>
      <c r="K263" s="41"/>
      <c r="L263" s="42">
        <f>Table13[[#This Row],[Količina]]*Table13[[#This Row],[Појединачна цена без   ПДВ-а ]]</f>
        <v>0</v>
      </c>
      <c r="M263" s="42">
        <f>Table13[[#This Row],[Укупан износ понуде без ПДВ ]]*0.08</f>
        <v>0</v>
      </c>
      <c r="N263" s="42">
        <f>Table13[[#This Row],[Укупан износ понуде без ПДВ ]]+Table13[[#This Row],[Износ ПДВ]]</f>
        <v>0</v>
      </c>
      <c r="O263" s="43"/>
      <c r="P263" s="43"/>
      <c r="Q263" s="43"/>
      <c r="R263" s="43"/>
      <c r="S263" s="41"/>
      <c r="T26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4" spans="1:20" ht="22.5">
      <c r="A264" s="35">
        <v>263</v>
      </c>
      <c r="B264" s="36" t="s">
        <v>696</v>
      </c>
      <c r="C264" s="65" t="s">
        <v>697</v>
      </c>
      <c r="D264" s="66" t="s">
        <v>695</v>
      </c>
      <c r="E264" s="36"/>
      <c r="F264" s="36"/>
      <c r="G264" s="37">
        <v>10</v>
      </c>
      <c r="H264" s="38">
        <v>240.8</v>
      </c>
      <c r="I264" s="39">
        <f t="shared" si="8"/>
        <v>2408</v>
      </c>
      <c r="J264" s="40">
        <f t="shared" si="9"/>
        <v>0</v>
      </c>
      <c r="K264" s="41"/>
      <c r="L264" s="42">
        <f>Table13[[#This Row],[Količina]]*Table13[[#This Row],[Појединачна цена без   ПДВ-а ]]</f>
        <v>0</v>
      </c>
      <c r="M264" s="42">
        <f>Table13[[#This Row],[Укупан износ понуде без ПДВ ]]*0.08</f>
        <v>0</v>
      </c>
      <c r="N264" s="42">
        <f>Table13[[#This Row],[Укупан износ понуде без ПДВ ]]+Table13[[#This Row],[Износ ПДВ]]</f>
        <v>0</v>
      </c>
      <c r="O264" s="43"/>
      <c r="P264" s="43"/>
      <c r="Q264" s="43"/>
      <c r="R264" s="43"/>
      <c r="S264" s="41"/>
      <c r="T26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5" spans="1:20" ht="33.75">
      <c r="A265" s="35">
        <v>264</v>
      </c>
      <c r="B265" s="36" t="s">
        <v>698</v>
      </c>
      <c r="C265" s="65" t="s">
        <v>699</v>
      </c>
      <c r="D265" s="66" t="s">
        <v>700</v>
      </c>
      <c r="E265" s="36"/>
      <c r="F265" s="36"/>
      <c r="G265" s="37">
        <v>60</v>
      </c>
      <c r="H265" s="38">
        <v>2125.6999999999998</v>
      </c>
      <c r="I265" s="39">
        <f t="shared" si="8"/>
        <v>127541.99999999999</v>
      </c>
      <c r="J265" s="40">
        <f t="shared" si="9"/>
        <v>0</v>
      </c>
      <c r="K265" s="41"/>
      <c r="L265" s="42">
        <f>Table13[[#This Row],[Količina]]*Table13[[#This Row],[Појединачна цена без   ПДВ-а ]]</f>
        <v>0</v>
      </c>
      <c r="M265" s="42">
        <f>Table13[[#This Row],[Укупан износ понуде без ПДВ ]]*0.08</f>
        <v>0</v>
      </c>
      <c r="N265" s="42">
        <f>Table13[[#This Row],[Укупан износ понуде без ПДВ ]]+Table13[[#This Row],[Износ ПДВ]]</f>
        <v>0</v>
      </c>
      <c r="O265" s="43"/>
      <c r="P265" s="43"/>
      <c r="Q265" s="43"/>
      <c r="R265" s="43"/>
      <c r="S265" s="41"/>
      <c r="T26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6" spans="1:20" ht="33.75">
      <c r="A266" s="35">
        <v>265</v>
      </c>
      <c r="B266" s="36" t="s">
        <v>701</v>
      </c>
      <c r="C266" s="65" t="s">
        <v>702</v>
      </c>
      <c r="D266" s="66" t="s">
        <v>700</v>
      </c>
      <c r="E266" s="36"/>
      <c r="F266" s="36"/>
      <c r="G266" s="37">
        <v>70</v>
      </c>
      <c r="H266" s="38">
        <v>2125.6999999999998</v>
      </c>
      <c r="I266" s="39">
        <f t="shared" si="8"/>
        <v>148799</v>
      </c>
      <c r="J266" s="40">
        <f t="shared" si="9"/>
        <v>0</v>
      </c>
      <c r="K266" s="41"/>
      <c r="L266" s="42">
        <f>Table13[[#This Row],[Količina]]*Table13[[#This Row],[Појединачна цена без   ПДВ-а ]]</f>
        <v>0</v>
      </c>
      <c r="M266" s="42">
        <f>Table13[[#This Row],[Укупан износ понуде без ПДВ ]]*0.08</f>
        <v>0</v>
      </c>
      <c r="N266" s="42">
        <f>Table13[[#This Row],[Укупан износ понуде без ПДВ ]]+Table13[[#This Row],[Износ ПДВ]]</f>
        <v>0</v>
      </c>
      <c r="O266" s="43"/>
      <c r="P266" s="43"/>
      <c r="Q266" s="43"/>
      <c r="R266" s="43"/>
      <c r="S266" s="41"/>
      <c r="T26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7" spans="1:20" ht="22.5">
      <c r="A267" s="35">
        <v>266</v>
      </c>
      <c r="B267" s="36" t="s">
        <v>703</v>
      </c>
      <c r="C267" s="65" t="s">
        <v>704</v>
      </c>
      <c r="D267" s="66" t="s">
        <v>705</v>
      </c>
      <c r="E267" s="36"/>
      <c r="F267" s="36"/>
      <c r="G267" s="37">
        <v>30</v>
      </c>
      <c r="H267" s="38">
        <v>90</v>
      </c>
      <c r="I267" s="39">
        <f t="shared" si="8"/>
        <v>2700</v>
      </c>
      <c r="J267" s="40">
        <f t="shared" si="9"/>
        <v>0</v>
      </c>
      <c r="K267" s="41"/>
      <c r="L267" s="42">
        <f>Table13[[#This Row],[Količina]]*Table13[[#This Row],[Појединачна цена без   ПДВ-а ]]</f>
        <v>0</v>
      </c>
      <c r="M267" s="42">
        <f>Table13[[#This Row],[Укупан износ понуде без ПДВ ]]*0.08</f>
        <v>0</v>
      </c>
      <c r="N267" s="42">
        <f>Table13[[#This Row],[Укупан износ понуде без ПДВ ]]+Table13[[#This Row],[Износ ПДВ]]</f>
        <v>0</v>
      </c>
      <c r="O267" s="43"/>
      <c r="P267" s="43"/>
      <c r="Q267" s="43"/>
      <c r="R267" s="43"/>
      <c r="S267" s="41"/>
      <c r="T26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8" spans="1:20" ht="22.5">
      <c r="A268" s="35">
        <v>267</v>
      </c>
      <c r="B268" s="36" t="s">
        <v>706</v>
      </c>
      <c r="C268" s="65" t="s">
        <v>707</v>
      </c>
      <c r="D268" s="66" t="s">
        <v>708</v>
      </c>
      <c r="E268" s="36"/>
      <c r="F268" s="36"/>
      <c r="G268" s="37">
        <v>300</v>
      </c>
      <c r="H268" s="38">
        <v>127.9</v>
      </c>
      <c r="I268" s="39">
        <f t="shared" si="8"/>
        <v>38370</v>
      </c>
      <c r="J268" s="40">
        <f t="shared" si="9"/>
        <v>0</v>
      </c>
      <c r="K268" s="41"/>
      <c r="L268" s="42">
        <f>Table13[[#This Row],[Količina]]*Table13[[#This Row],[Појединачна цена без   ПДВ-а ]]</f>
        <v>0</v>
      </c>
      <c r="M268" s="42">
        <f>Table13[[#This Row],[Укупан износ понуде без ПДВ ]]*0.08</f>
        <v>0</v>
      </c>
      <c r="N268" s="42">
        <f>Table13[[#This Row],[Укупан износ понуде без ПДВ ]]+Table13[[#This Row],[Износ ПДВ]]</f>
        <v>0</v>
      </c>
      <c r="O268" s="43"/>
      <c r="P268" s="43"/>
      <c r="Q268" s="43"/>
      <c r="R268" s="43"/>
      <c r="S268" s="41"/>
      <c r="T26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69" spans="1:20" ht="22.5">
      <c r="A269" s="35">
        <v>268</v>
      </c>
      <c r="B269" s="36" t="s">
        <v>709</v>
      </c>
      <c r="C269" s="65" t="s">
        <v>710</v>
      </c>
      <c r="D269" s="66" t="s">
        <v>708</v>
      </c>
      <c r="E269" s="36"/>
      <c r="F269" s="36"/>
      <c r="G269" s="37">
        <v>100</v>
      </c>
      <c r="H269" s="38">
        <v>272.8</v>
      </c>
      <c r="I269" s="39">
        <f t="shared" si="8"/>
        <v>27280</v>
      </c>
      <c r="J269" s="40">
        <f t="shared" si="9"/>
        <v>0</v>
      </c>
      <c r="K269" s="41"/>
      <c r="L269" s="42">
        <f>Table13[[#This Row],[Količina]]*Table13[[#This Row],[Појединачна цена без   ПДВ-а ]]</f>
        <v>0</v>
      </c>
      <c r="M269" s="42">
        <f>Table13[[#This Row],[Укупан износ понуде без ПДВ ]]*0.08</f>
        <v>0</v>
      </c>
      <c r="N269" s="42">
        <f>Table13[[#This Row],[Укупан износ понуде без ПДВ ]]+Table13[[#This Row],[Износ ПДВ]]</f>
        <v>0</v>
      </c>
      <c r="O269" s="43"/>
      <c r="P269" s="43"/>
      <c r="Q269" s="43"/>
      <c r="R269" s="43"/>
      <c r="S269" s="41"/>
      <c r="T26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0" spans="1:20" ht="22.5">
      <c r="A270" s="35">
        <v>269</v>
      </c>
      <c r="B270" s="36" t="s">
        <v>711</v>
      </c>
      <c r="C270" s="65" t="s">
        <v>712</v>
      </c>
      <c r="D270" s="66" t="s">
        <v>713</v>
      </c>
      <c r="E270" s="36"/>
      <c r="F270" s="36"/>
      <c r="G270" s="37">
        <v>15</v>
      </c>
      <c r="H270" s="38">
        <v>192.5</v>
      </c>
      <c r="I270" s="39">
        <f t="shared" si="8"/>
        <v>2887.5</v>
      </c>
      <c r="J270" s="40">
        <f t="shared" si="9"/>
        <v>0</v>
      </c>
      <c r="K270" s="41"/>
      <c r="L270" s="42">
        <f>Table13[[#This Row],[Količina]]*Table13[[#This Row],[Појединачна цена без   ПДВ-а ]]</f>
        <v>0</v>
      </c>
      <c r="M270" s="42">
        <f>Table13[[#This Row],[Укупан износ понуде без ПДВ ]]*0.08</f>
        <v>0</v>
      </c>
      <c r="N270" s="42">
        <f>Table13[[#This Row],[Укупан износ понуде без ПДВ ]]+Table13[[#This Row],[Износ ПДВ]]</f>
        <v>0</v>
      </c>
      <c r="O270" s="43"/>
      <c r="P270" s="43"/>
      <c r="Q270" s="43"/>
      <c r="R270" s="43"/>
      <c r="S270" s="41"/>
      <c r="T27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1" spans="1:20" ht="22.5">
      <c r="A271" s="35">
        <v>270</v>
      </c>
      <c r="B271" s="36" t="s">
        <v>714</v>
      </c>
      <c r="C271" s="65" t="s">
        <v>715</v>
      </c>
      <c r="D271" s="66" t="s">
        <v>237</v>
      </c>
      <c r="E271" s="36"/>
      <c r="F271" s="36"/>
      <c r="G271" s="37">
        <v>5</v>
      </c>
      <c r="H271" s="38">
        <v>175.1</v>
      </c>
      <c r="I271" s="39">
        <f t="shared" si="8"/>
        <v>875.5</v>
      </c>
      <c r="J271" s="40">
        <f t="shared" si="9"/>
        <v>0</v>
      </c>
      <c r="K271" s="41"/>
      <c r="L271" s="42">
        <f>Table13[[#This Row],[Količina]]*Table13[[#This Row],[Појединачна цена без   ПДВ-а ]]</f>
        <v>0</v>
      </c>
      <c r="M271" s="42">
        <f>Table13[[#This Row],[Укупан износ понуде без ПДВ ]]*0.08</f>
        <v>0</v>
      </c>
      <c r="N271" s="42">
        <f>Table13[[#This Row],[Укупан износ понуде без ПДВ ]]+Table13[[#This Row],[Износ ПДВ]]</f>
        <v>0</v>
      </c>
      <c r="O271" s="43"/>
      <c r="P271" s="43"/>
      <c r="Q271" s="43"/>
      <c r="R271" s="43"/>
      <c r="S271" s="41"/>
      <c r="T27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2" spans="1:20" ht="22.5">
      <c r="A272" s="35">
        <v>271</v>
      </c>
      <c r="B272" s="36" t="s">
        <v>716</v>
      </c>
      <c r="C272" s="65" t="s">
        <v>717</v>
      </c>
      <c r="D272" s="66" t="s">
        <v>237</v>
      </c>
      <c r="E272" s="36"/>
      <c r="F272" s="36"/>
      <c r="G272" s="37">
        <v>200</v>
      </c>
      <c r="H272" s="38">
        <v>317.39999999999998</v>
      </c>
      <c r="I272" s="39">
        <f t="shared" si="8"/>
        <v>63479.999999999993</v>
      </c>
      <c r="J272" s="40">
        <f t="shared" si="9"/>
        <v>0</v>
      </c>
      <c r="K272" s="41"/>
      <c r="L272" s="42">
        <f>Table13[[#This Row],[Količina]]*Table13[[#This Row],[Појединачна цена без   ПДВ-а ]]</f>
        <v>0</v>
      </c>
      <c r="M272" s="42">
        <f>Table13[[#This Row],[Укупан износ понуде без ПДВ ]]*0.08</f>
        <v>0</v>
      </c>
      <c r="N272" s="42">
        <f>Table13[[#This Row],[Укупан износ понуде без ПДВ ]]+Table13[[#This Row],[Износ ПДВ]]</f>
        <v>0</v>
      </c>
      <c r="O272" s="43"/>
      <c r="P272" s="43"/>
      <c r="Q272" s="43"/>
      <c r="R272" s="43"/>
      <c r="S272" s="41"/>
      <c r="T27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3" spans="1:20" ht="22.5">
      <c r="A273" s="35">
        <v>272</v>
      </c>
      <c r="B273" s="36" t="s">
        <v>718</v>
      </c>
      <c r="C273" s="65" t="s">
        <v>719</v>
      </c>
      <c r="D273" s="66" t="s">
        <v>720</v>
      </c>
      <c r="E273" s="36"/>
      <c r="F273" s="36"/>
      <c r="G273" s="37">
        <v>9</v>
      </c>
      <c r="H273" s="38">
        <v>4336.6000000000004</v>
      </c>
      <c r="I273" s="39">
        <f t="shared" si="8"/>
        <v>39029.4</v>
      </c>
      <c r="J273" s="40">
        <f t="shared" si="9"/>
        <v>0</v>
      </c>
      <c r="K273" s="41"/>
      <c r="L273" s="42">
        <f>Table13[[#This Row],[Količina]]*Table13[[#This Row],[Појединачна цена без   ПДВ-а ]]</f>
        <v>0</v>
      </c>
      <c r="M273" s="42">
        <f>Table13[[#This Row],[Укупан износ понуде без ПДВ ]]*0.08</f>
        <v>0</v>
      </c>
      <c r="N273" s="42">
        <f>Table13[[#This Row],[Укупан износ понуде без ПДВ ]]+Table13[[#This Row],[Износ ПДВ]]</f>
        <v>0</v>
      </c>
      <c r="O273" s="43"/>
      <c r="P273" s="43"/>
      <c r="Q273" s="43"/>
      <c r="R273" s="43"/>
      <c r="S273" s="41"/>
      <c r="T27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4" spans="1:20" ht="22.5">
      <c r="A274" s="35">
        <v>273</v>
      </c>
      <c r="B274" s="36" t="s">
        <v>721</v>
      </c>
      <c r="C274" s="65" t="s">
        <v>722</v>
      </c>
      <c r="D274" s="66" t="s">
        <v>723</v>
      </c>
      <c r="E274" s="36"/>
      <c r="F274" s="36"/>
      <c r="G274" s="37">
        <v>450</v>
      </c>
      <c r="H274" s="38">
        <v>169.8</v>
      </c>
      <c r="I274" s="39">
        <f t="shared" si="8"/>
        <v>76410</v>
      </c>
      <c r="J274" s="40">
        <f t="shared" si="9"/>
        <v>0</v>
      </c>
      <c r="K274" s="41"/>
      <c r="L274" s="42">
        <f>Table13[[#This Row],[Količina]]*Table13[[#This Row],[Појединачна цена без   ПДВ-а ]]</f>
        <v>0</v>
      </c>
      <c r="M274" s="42">
        <f>Table13[[#This Row],[Укупан износ понуде без ПДВ ]]*0.08</f>
        <v>0</v>
      </c>
      <c r="N274" s="42">
        <f>Table13[[#This Row],[Укупан износ понуде без ПДВ ]]+Table13[[#This Row],[Износ ПДВ]]</f>
        <v>0</v>
      </c>
      <c r="O274" s="43"/>
      <c r="P274" s="43"/>
      <c r="Q274" s="43"/>
      <c r="R274" s="43"/>
      <c r="S274" s="41"/>
      <c r="T27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5" spans="1:20" ht="33.75">
      <c r="A275" s="35">
        <v>274</v>
      </c>
      <c r="B275" s="44" t="s">
        <v>724</v>
      </c>
      <c r="C275" s="67" t="s">
        <v>725</v>
      </c>
      <c r="D275" s="68" t="s">
        <v>726</v>
      </c>
      <c r="E275" s="44"/>
      <c r="F275" s="44"/>
      <c r="G275" s="37">
        <v>6</v>
      </c>
      <c r="H275" s="46">
        <v>353</v>
      </c>
      <c r="I275" s="39">
        <f t="shared" si="8"/>
        <v>2118</v>
      </c>
      <c r="J275" s="40">
        <f t="shared" si="9"/>
        <v>0</v>
      </c>
      <c r="K275" s="41"/>
      <c r="L275" s="42">
        <f>Table13[[#This Row],[Količina]]*Table13[[#This Row],[Појединачна цена без   ПДВ-а ]]</f>
        <v>0</v>
      </c>
      <c r="M275" s="42">
        <f>Table13[[#This Row],[Укупан износ понуде без ПДВ ]]*0.08</f>
        <v>0</v>
      </c>
      <c r="N275" s="42">
        <f>Table13[[#This Row],[Укупан износ понуде без ПДВ ]]+Table13[[#This Row],[Износ ПДВ]]</f>
        <v>0</v>
      </c>
      <c r="O275" s="43"/>
      <c r="P275" s="43"/>
      <c r="Q275" s="43"/>
      <c r="R275" s="43"/>
      <c r="S275" s="41"/>
      <c r="T27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6" spans="1:20" ht="22.5">
      <c r="A276" s="35">
        <v>275</v>
      </c>
      <c r="B276" s="36" t="s">
        <v>727</v>
      </c>
      <c r="C276" s="65" t="s">
        <v>728</v>
      </c>
      <c r="D276" s="66" t="s">
        <v>729</v>
      </c>
      <c r="E276" s="36"/>
      <c r="F276" s="36"/>
      <c r="G276" s="37">
        <v>10</v>
      </c>
      <c r="H276" s="38">
        <v>3196.4</v>
      </c>
      <c r="I276" s="39">
        <f t="shared" si="8"/>
        <v>31964</v>
      </c>
      <c r="J276" s="40">
        <f t="shared" si="9"/>
        <v>0</v>
      </c>
      <c r="K276" s="41"/>
      <c r="L276" s="42">
        <f>Table13[[#This Row],[Količina]]*Table13[[#This Row],[Појединачна цена без   ПДВ-а ]]</f>
        <v>0</v>
      </c>
      <c r="M276" s="42">
        <f>Table13[[#This Row],[Укупан износ понуде без ПДВ ]]*0.08</f>
        <v>0</v>
      </c>
      <c r="N276" s="42">
        <f>Table13[[#This Row],[Укупан износ понуде без ПДВ ]]+Table13[[#This Row],[Износ ПДВ]]</f>
        <v>0</v>
      </c>
      <c r="O276" s="43"/>
      <c r="P276" s="43"/>
      <c r="Q276" s="43"/>
      <c r="R276" s="43"/>
      <c r="S276" s="41"/>
      <c r="T27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7" spans="1:20" ht="22.5">
      <c r="A277" s="35">
        <v>276</v>
      </c>
      <c r="B277" s="36" t="s">
        <v>730</v>
      </c>
      <c r="C277" s="65" t="s">
        <v>731</v>
      </c>
      <c r="D277" s="66" t="s">
        <v>732</v>
      </c>
      <c r="E277" s="36"/>
      <c r="F277" s="36"/>
      <c r="G277" s="37">
        <v>600</v>
      </c>
      <c r="H277" s="38">
        <v>144.30000000000001</v>
      </c>
      <c r="I277" s="39">
        <f t="shared" si="8"/>
        <v>86580</v>
      </c>
      <c r="J277" s="40">
        <f t="shared" si="9"/>
        <v>0</v>
      </c>
      <c r="K277" s="41"/>
      <c r="L277" s="42">
        <f>Table13[[#This Row],[Količina]]*Table13[[#This Row],[Појединачна цена без   ПДВ-а ]]</f>
        <v>0</v>
      </c>
      <c r="M277" s="42">
        <f>Table13[[#This Row],[Укупан износ понуде без ПДВ ]]*0.08</f>
        <v>0</v>
      </c>
      <c r="N277" s="42">
        <f>Table13[[#This Row],[Укупан износ понуде без ПДВ ]]+Table13[[#This Row],[Износ ПДВ]]</f>
        <v>0</v>
      </c>
      <c r="O277" s="43"/>
      <c r="P277" s="43"/>
      <c r="Q277" s="43"/>
      <c r="R277" s="43"/>
      <c r="S277" s="41"/>
      <c r="T27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8" spans="1:20" ht="22.5">
      <c r="A278" s="35">
        <v>277</v>
      </c>
      <c r="B278" s="36" t="s">
        <v>733</v>
      </c>
      <c r="C278" s="65" t="s">
        <v>734</v>
      </c>
      <c r="D278" s="66" t="s">
        <v>735</v>
      </c>
      <c r="E278" s="36"/>
      <c r="F278" s="36"/>
      <c r="G278" s="37">
        <v>50</v>
      </c>
      <c r="H278" s="38">
        <v>701.3</v>
      </c>
      <c r="I278" s="39">
        <f t="shared" si="8"/>
        <v>35065</v>
      </c>
      <c r="J278" s="40">
        <f t="shared" si="9"/>
        <v>0</v>
      </c>
      <c r="K278" s="41"/>
      <c r="L278" s="42">
        <f>Table13[[#This Row],[Količina]]*Table13[[#This Row],[Појединачна цена без   ПДВ-а ]]</f>
        <v>0</v>
      </c>
      <c r="M278" s="42">
        <f>Table13[[#This Row],[Укупан износ понуде без ПДВ ]]*0.08</f>
        <v>0</v>
      </c>
      <c r="N278" s="42">
        <f>Table13[[#This Row],[Укупан износ понуде без ПДВ ]]+Table13[[#This Row],[Износ ПДВ]]</f>
        <v>0</v>
      </c>
      <c r="O278" s="43"/>
      <c r="P278" s="43"/>
      <c r="Q278" s="43"/>
      <c r="R278" s="43"/>
      <c r="S278" s="41"/>
      <c r="T27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79" spans="1:20" ht="22.5">
      <c r="A279" s="35">
        <v>278</v>
      </c>
      <c r="B279" s="36" t="s">
        <v>736</v>
      </c>
      <c r="C279" s="65" t="s">
        <v>737</v>
      </c>
      <c r="D279" s="66" t="s">
        <v>738</v>
      </c>
      <c r="E279" s="36"/>
      <c r="F279" s="36"/>
      <c r="G279" s="37">
        <v>700</v>
      </c>
      <c r="H279" s="38">
        <v>158.9</v>
      </c>
      <c r="I279" s="39">
        <f t="shared" si="8"/>
        <v>111230</v>
      </c>
      <c r="J279" s="40">
        <f t="shared" si="9"/>
        <v>0</v>
      </c>
      <c r="K279" s="41"/>
      <c r="L279" s="42">
        <f>Table13[[#This Row],[Količina]]*Table13[[#This Row],[Појединачна цена без   ПДВ-а ]]</f>
        <v>0</v>
      </c>
      <c r="M279" s="42">
        <f>Table13[[#This Row],[Укупан износ понуде без ПДВ ]]*0.08</f>
        <v>0</v>
      </c>
      <c r="N279" s="42">
        <f>Table13[[#This Row],[Укупан износ понуде без ПДВ ]]+Table13[[#This Row],[Износ ПДВ]]</f>
        <v>0</v>
      </c>
      <c r="O279" s="43"/>
      <c r="P279" s="43"/>
      <c r="Q279" s="43"/>
      <c r="R279" s="43"/>
      <c r="S279" s="41"/>
      <c r="T27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0" spans="1:20" ht="33.75">
      <c r="A280" s="35">
        <v>279</v>
      </c>
      <c r="B280" s="36" t="s">
        <v>739</v>
      </c>
      <c r="C280" s="65" t="s">
        <v>740</v>
      </c>
      <c r="D280" s="66" t="s">
        <v>281</v>
      </c>
      <c r="E280" s="36"/>
      <c r="F280" s="36"/>
      <c r="G280" s="37">
        <v>60</v>
      </c>
      <c r="H280" s="38">
        <v>229.6</v>
      </c>
      <c r="I280" s="39">
        <f t="shared" si="8"/>
        <v>13776</v>
      </c>
      <c r="J280" s="40">
        <f t="shared" si="9"/>
        <v>0</v>
      </c>
      <c r="K280" s="41"/>
      <c r="L280" s="42">
        <f>Table13[[#This Row],[Količina]]*Table13[[#This Row],[Појединачна цена без   ПДВ-а ]]</f>
        <v>0</v>
      </c>
      <c r="M280" s="42">
        <f>Table13[[#This Row],[Укупан износ понуде без ПДВ ]]*0.08</f>
        <v>0</v>
      </c>
      <c r="N280" s="42">
        <f>Table13[[#This Row],[Укупан износ понуде без ПДВ ]]+Table13[[#This Row],[Износ ПДВ]]</f>
        <v>0</v>
      </c>
      <c r="O280" s="43"/>
      <c r="P280" s="43"/>
      <c r="Q280" s="43"/>
      <c r="R280" s="43"/>
      <c r="S280" s="41"/>
      <c r="T28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1" spans="1:20" ht="22.5">
      <c r="A281" s="35">
        <v>280</v>
      </c>
      <c r="B281" s="36" t="s">
        <v>741</v>
      </c>
      <c r="C281" s="65" t="s">
        <v>742</v>
      </c>
      <c r="D281" s="66" t="s">
        <v>281</v>
      </c>
      <c r="E281" s="36"/>
      <c r="F281" s="36"/>
      <c r="G281" s="37">
        <v>30</v>
      </c>
      <c r="H281" s="38">
        <v>274.5</v>
      </c>
      <c r="I281" s="39">
        <f t="shared" si="8"/>
        <v>8235</v>
      </c>
      <c r="J281" s="40">
        <f t="shared" si="9"/>
        <v>0</v>
      </c>
      <c r="K281" s="41"/>
      <c r="L281" s="42">
        <f>Table13[[#This Row],[Količina]]*Table13[[#This Row],[Појединачна цена без   ПДВ-а ]]</f>
        <v>0</v>
      </c>
      <c r="M281" s="42">
        <f>Table13[[#This Row],[Укупан износ понуде без ПДВ ]]*0.08</f>
        <v>0</v>
      </c>
      <c r="N281" s="42">
        <f>Table13[[#This Row],[Укупан износ понуде без ПДВ ]]+Table13[[#This Row],[Износ ПДВ]]</f>
        <v>0</v>
      </c>
      <c r="O281" s="43"/>
      <c r="P281" s="43"/>
      <c r="Q281" s="43"/>
      <c r="R281" s="43"/>
      <c r="S281" s="41"/>
      <c r="T28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2" spans="1:20" ht="22.5">
      <c r="A282" s="35">
        <v>281</v>
      </c>
      <c r="B282" s="36" t="s">
        <v>743</v>
      </c>
      <c r="C282" s="65" t="s">
        <v>744</v>
      </c>
      <c r="D282" s="66" t="s">
        <v>745</v>
      </c>
      <c r="E282" s="36"/>
      <c r="F282" s="36"/>
      <c r="G282" s="37">
        <v>180</v>
      </c>
      <c r="H282" s="38">
        <v>112.6</v>
      </c>
      <c r="I282" s="39">
        <f t="shared" si="8"/>
        <v>20268</v>
      </c>
      <c r="J282" s="40">
        <f t="shared" si="9"/>
        <v>0</v>
      </c>
      <c r="K282" s="41"/>
      <c r="L282" s="42">
        <f>Table13[[#This Row],[Količina]]*Table13[[#This Row],[Појединачна цена без   ПДВ-а ]]</f>
        <v>0</v>
      </c>
      <c r="M282" s="42">
        <f>Table13[[#This Row],[Укупан износ понуде без ПДВ ]]*0.08</f>
        <v>0</v>
      </c>
      <c r="N282" s="42">
        <f>Table13[[#This Row],[Укупан износ понуде без ПДВ ]]+Table13[[#This Row],[Износ ПДВ]]</f>
        <v>0</v>
      </c>
      <c r="O282" s="43"/>
      <c r="P282" s="43"/>
      <c r="Q282" s="43"/>
      <c r="R282" s="43"/>
      <c r="S282" s="41"/>
      <c r="T28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3" spans="1:20" ht="22.5">
      <c r="A283" s="35">
        <v>282</v>
      </c>
      <c r="B283" s="36" t="s">
        <v>746</v>
      </c>
      <c r="C283" s="65" t="s">
        <v>747</v>
      </c>
      <c r="D283" s="66" t="s">
        <v>745</v>
      </c>
      <c r="E283" s="36"/>
      <c r="F283" s="36"/>
      <c r="G283" s="37">
        <v>120</v>
      </c>
      <c r="H283" s="38">
        <v>348.2</v>
      </c>
      <c r="I283" s="39">
        <f t="shared" si="8"/>
        <v>41784</v>
      </c>
      <c r="J283" s="40">
        <f t="shared" si="9"/>
        <v>0</v>
      </c>
      <c r="K283" s="41"/>
      <c r="L283" s="42">
        <f>Table13[[#This Row],[Količina]]*Table13[[#This Row],[Појединачна цена без   ПДВ-а ]]</f>
        <v>0</v>
      </c>
      <c r="M283" s="42">
        <f>Table13[[#This Row],[Укупан износ понуде без ПДВ ]]*0.08</f>
        <v>0</v>
      </c>
      <c r="N283" s="42">
        <f>Table13[[#This Row],[Укупан износ понуде без ПДВ ]]+Table13[[#This Row],[Износ ПДВ]]</f>
        <v>0</v>
      </c>
      <c r="O283" s="43"/>
      <c r="P283" s="43"/>
      <c r="Q283" s="43"/>
      <c r="R283" s="43"/>
      <c r="S283" s="41"/>
      <c r="T28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4" spans="1:20" ht="22.5">
      <c r="A284" s="35">
        <v>283</v>
      </c>
      <c r="B284" s="36" t="s">
        <v>748</v>
      </c>
      <c r="C284" s="65" t="s">
        <v>749</v>
      </c>
      <c r="D284" s="66" t="s">
        <v>750</v>
      </c>
      <c r="E284" s="36"/>
      <c r="F284" s="36"/>
      <c r="G284" s="37">
        <v>5</v>
      </c>
      <c r="H284" s="38">
        <v>957.8</v>
      </c>
      <c r="I284" s="39">
        <f t="shared" si="8"/>
        <v>4789</v>
      </c>
      <c r="J284" s="40">
        <f t="shared" si="9"/>
        <v>0</v>
      </c>
      <c r="K284" s="41"/>
      <c r="L284" s="42">
        <f>Table13[[#This Row],[Količina]]*Table13[[#This Row],[Појединачна цена без   ПДВ-а ]]</f>
        <v>0</v>
      </c>
      <c r="M284" s="42">
        <f>Table13[[#This Row],[Укупан износ понуде без ПДВ ]]*0.08</f>
        <v>0</v>
      </c>
      <c r="N284" s="42">
        <f>Table13[[#This Row],[Укупан износ понуде без ПДВ ]]+Table13[[#This Row],[Износ ПДВ]]</f>
        <v>0</v>
      </c>
      <c r="O284" s="43"/>
      <c r="P284" s="43"/>
      <c r="Q284" s="43"/>
      <c r="R284" s="43"/>
      <c r="S284" s="41"/>
      <c r="T28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5" spans="1:20" ht="22.5">
      <c r="A285" s="35">
        <v>284</v>
      </c>
      <c r="B285" s="36" t="s">
        <v>751</v>
      </c>
      <c r="C285" s="65" t="s">
        <v>752</v>
      </c>
      <c r="D285" s="66" t="s">
        <v>322</v>
      </c>
      <c r="E285" s="36"/>
      <c r="F285" s="36"/>
      <c r="G285" s="37">
        <v>850</v>
      </c>
      <c r="H285" s="38">
        <v>260.8</v>
      </c>
      <c r="I285" s="39">
        <f t="shared" si="8"/>
        <v>221680</v>
      </c>
      <c r="J285" s="40">
        <f t="shared" si="9"/>
        <v>0</v>
      </c>
      <c r="K285" s="41"/>
      <c r="L285" s="42">
        <f>Table13[[#This Row],[Količina]]*Table13[[#This Row],[Појединачна цена без   ПДВ-а ]]</f>
        <v>0</v>
      </c>
      <c r="M285" s="42">
        <f>Table13[[#This Row],[Укупан износ понуде без ПДВ ]]*0.08</f>
        <v>0</v>
      </c>
      <c r="N285" s="42">
        <f>Table13[[#This Row],[Укупан износ понуде без ПДВ ]]+Table13[[#This Row],[Износ ПДВ]]</f>
        <v>0</v>
      </c>
      <c r="O285" s="43"/>
      <c r="P285" s="43"/>
      <c r="Q285" s="43"/>
      <c r="R285" s="43"/>
      <c r="S285" s="41"/>
      <c r="T28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6" spans="1:20" ht="22.5">
      <c r="A286" s="35">
        <v>285</v>
      </c>
      <c r="B286" s="36" t="s">
        <v>753</v>
      </c>
      <c r="C286" s="65" t="s">
        <v>754</v>
      </c>
      <c r="D286" s="66" t="s">
        <v>322</v>
      </c>
      <c r="E286" s="36"/>
      <c r="F286" s="36"/>
      <c r="G286" s="37">
        <v>110</v>
      </c>
      <c r="H286" s="38">
        <v>387.5</v>
      </c>
      <c r="I286" s="39">
        <f t="shared" si="8"/>
        <v>42625</v>
      </c>
      <c r="J286" s="40">
        <f t="shared" si="9"/>
        <v>0</v>
      </c>
      <c r="K286" s="41"/>
      <c r="L286" s="42">
        <f>Table13[[#This Row],[Količina]]*Table13[[#This Row],[Појединачна цена без   ПДВ-а ]]</f>
        <v>0</v>
      </c>
      <c r="M286" s="42">
        <f>Table13[[#This Row],[Укупан износ понуде без ПДВ ]]*0.08</f>
        <v>0</v>
      </c>
      <c r="N286" s="42">
        <f>Table13[[#This Row],[Укупан износ понуде без ПДВ ]]+Table13[[#This Row],[Износ ПДВ]]</f>
        <v>0</v>
      </c>
      <c r="O286" s="43"/>
      <c r="P286" s="43"/>
      <c r="Q286" s="43"/>
      <c r="R286" s="43"/>
      <c r="S286" s="41"/>
      <c r="T28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7" spans="1:20" ht="22.5">
      <c r="A287" s="35">
        <v>286</v>
      </c>
      <c r="B287" s="36" t="s">
        <v>755</v>
      </c>
      <c r="C287" s="65" t="s">
        <v>756</v>
      </c>
      <c r="D287" s="66" t="s">
        <v>757</v>
      </c>
      <c r="E287" s="36"/>
      <c r="F287" s="36"/>
      <c r="G287" s="37">
        <v>15</v>
      </c>
      <c r="H287" s="38">
        <v>3649.3</v>
      </c>
      <c r="I287" s="39">
        <f t="shared" si="8"/>
        <v>54739.5</v>
      </c>
      <c r="J287" s="40">
        <f t="shared" si="9"/>
        <v>0</v>
      </c>
      <c r="K287" s="41"/>
      <c r="L287" s="42">
        <f>Table13[[#This Row],[Količina]]*Table13[[#This Row],[Појединачна цена без   ПДВ-а ]]</f>
        <v>0</v>
      </c>
      <c r="M287" s="42">
        <f>Table13[[#This Row],[Укупан износ понуде без ПДВ ]]*0.08</f>
        <v>0</v>
      </c>
      <c r="N287" s="42">
        <f>Table13[[#This Row],[Укупан износ понуде без ПДВ ]]+Table13[[#This Row],[Износ ПДВ]]</f>
        <v>0</v>
      </c>
      <c r="O287" s="43"/>
      <c r="P287" s="43"/>
      <c r="Q287" s="43"/>
      <c r="R287" s="43"/>
      <c r="S287" s="41"/>
      <c r="T28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8" spans="1:20" ht="22.5">
      <c r="A288" s="35">
        <v>287</v>
      </c>
      <c r="B288" s="36" t="s">
        <v>758</v>
      </c>
      <c r="C288" s="65" t="s">
        <v>759</v>
      </c>
      <c r="D288" s="66" t="s">
        <v>757</v>
      </c>
      <c r="E288" s="36"/>
      <c r="F288" s="36"/>
      <c r="G288" s="37">
        <v>15</v>
      </c>
      <c r="H288" s="38">
        <v>3582.4</v>
      </c>
      <c r="I288" s="39">
        <f t="shared" si="8"/>
        <v>53736</v>
      </c>
      <c r="J288" s="40">
        <f t="shared" si="9"/>
        <v>0</v>
      </c>
      <c r="K288" s="41"/>
      <c r="L288" s="42">
        <f>Table13[[#This Row],[Količina]]*Table13[[#This Row],[Појединачна цена без   ПДВ-а ]]</f>
        <v>0</v>
      </c>
      <c r="M288" s="42">
        <f>Table13[[#This Row],[Укупан износ понуде без ПДВ ]]*0.08</f>
        <v>0</v>
      </c>
      <c r="N288" s="42">
        <f>Table13[[#This Row],[Укупан износ понуде без ПДВ ]]+Table13[[#This Row],[Износ ПДВ]]</f>
        <v>0</v>
      </c>
      <c r="O288" s="43"/>
      <c r="P288" s="43"/>
      <c r="Q288" s="43"/>
      <c r="R288" s="43"/>
      <c r="S288" s="41"/>
      <c r="T28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89" spans="1:20" ht="22.5">
      <c r="A289" s="35">
        <v>288</v>
      </c>
      <c r="B289" s="36" t="s">
        <v>760</v>
      </c>
      <c r="C289" s="65" t="s">
        <v>761</v>
      </c>
      <c r="D289" s="66" t="s">
        <v>762</v>
      </c>
      <c r="E289" s="36"/>
      <c r="F289" s="36"/>
      <c r="G289" s="37">
        <v>30</v>
      </c>
      <c r="H289" s="38">
        <v>143.80000000000001</v>
      </c>
      <c r="I289" s="39">
        <f t="shared" si="8"/>
        <v>4314</v>
      </c>
      <c r="J289" s="40">
        <f t="shared" si="9"/>
        <v>0</v>
      </c>
      <c r="K289" s="41"/>
      <c r="L289" s="42">
        <f>Table13[[#This Row],[Količina]]*Table13[[#This Row],[Појединачна цена без   ПДВ-а ]]</f>
        <v>0</v>
      </c>
      <c r="M289" s="42">
        <f>Table13[[#This Row],[Укупан износ понуде без ПДВ ]]*0.08</f>
        <v>0</v>
      </c>
      <c r="N289" s="42">
        <f>Table13[[#This Row],[Укупан износ понуде без ПДВ ]]+Table13[[#This Row],[Износ ПДВ]]</f>
        <v>0</v>
      </c>
      <c r="O289" s="43"/>
      <c r="P289" s="43"/>
      <c r="Q289" s="43"/>
      <c r="R289" s="43"/>
      <c r="S289" s="41"/>
      <c r="T28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0" spans="1:20" ht="22.5">
      <c r="A290" s="35">
        <v>289</v>
      </c>
      <c r="B290" s="36" t="s">
        <v>763</v>
      </c>
      <c r="C290" s="65" t="s">
        <v>764</v>
      </c>
      <c r="D290" s="66" t="s">
        <v>765</v>
      </c>
      <c r="E290" s="36"/>
      <c r="F290" s="36"/>
      <c r="G290" s="37">
        <v>10</v>
      </c>
      <c r="H290" s="38">
        <v>1551.4</v>
      </c>
      <c r="I290" s="39">
        <f t="shared" si="8"/>
        <v>15514</v>
      </c>
      <c r="J290" s="40">
        <f t="shared" si="9"/>
        <v>0</v>
      </c>
      <c r="K290" s="41"/>
      <c r="L290" s="42">
        <f>Table13[[#This Row],[Količina]]*Table13[[#This Row],[Појединачна цена без   ПДВ-а ]]</f>
        <v>0</v>
      </c>
      <c r="M290" s="42">
        <f>Table13[[#This Row],[Укупан износ понуде без ПДВ ]]*0.08</f>
        <v>0</v>
      </c>
      <c r="N290" s="42">
        <f>Table13[[#This Row],[Укупан износ понуде без ПДВ ]]+Table13[[#This Row],[Износ ПДВ]]</f>
        <v>0</v>
      </c>
      <c r="O290" s="43"/>
      <c r="P290" s="43"/>
      <c r="Q290" s="43"/>
      <c r="R290" s="43"/>
      <c r="S290" s="41"/>
      <c r="T29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1" spans="1:20" ht="22.5">
      <c r="A291" s="35">
        <v>290</v>
      </c>
      <c r="B291" s="36" t="s">
        <v>766</v>
      </c>
      <c r="C291" s="65" t="s">
        <v>767</v>
      </c>
      <c r="D291" s="66" t="s">
        <v>765</v>
      </c>
      <c r="E291" s="36"/>
      <c r="F291" s="36"/>
      <c r="G291" s="37">
        <v>15</v>
      </c>
      <c r="H291" s="38">
        <v>3133.8</v>
      </c>
      <c r="I291" s="39">
        <f t="shared" si="8"/>
        <v>47007</v>
      </c>
      <c r="J291" s="40">
        <f t="shared" si="9"/>
        <v>0</v>
      </c>
      <c r="K291" s="41"/>
      <c r="L291" s="42">
        <f>Table13[[#This Row],[Količina]]*Table13[[#This Row],[Појединачна цена без   ПДВ-а ]]</f>
        <v>0</v>
      </c>
      <c r="M291" s="42">
        <f>Table13[[#This Row],[Укупан износ понуде без ПДВ ]]*0.08</f>
        <v>0</v>
      </c>
      <c r="N291" s="42">
        <f>Table13[[#This Row],[Укупан износ понуде без ПДВ ]]+Table13[[#This Row],[Износ ПДВ]]</f>
        <v>0</v>
      </c>
      <c r="O291" s="43"/>
      <c r="P291" s="43"/>
      <c r="Q291" s="43"/>
      <c r="R291" s="43"/>
      <c r="S291" s="41"/>
      <c r="T29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2" spans="1:20" ht="22.5">
      <c r="A292" s="35">
        <v>291</v>
      </c>
      <c r="B292" s="36" t="s">
        <v>768</v>
      </c>
      <c r="C292" s="65" t="s">
        <v>769</v>
      </c>
      <c r="D292" s="66" t="s">
        <v>765</v>
      </c>
      <c r="E292" s="36"/>
      <c r="F292" s="36"/>
      <c r="G292" s="37">
        <v>15</v>
      </c>
      <c r="H292" s="38">
        <v>6266.8</v>
      </c>
      <c r="I292" s="39">
        <f t="shared" si="8"/>
        <v>94002</v>
      </c>
      <c r="J292" s="40">
        <f t="shared" si="9"/>
        <v>0</v>
      </c>
      <c r="K292" s="41"/>
      <c r="L292" s="42">
        <f>Table13[[#This Row],[Količina]]*Table13[[#This Row],[Појединачна цена без   ПДВ-а ]]</f>
        <v>0</v>
      </c>
      <c r="M292" s="42">
        <f>Table13[[#This Row],[Укупан износ понуде без ПДВ ]]*0.08</f>
        <v>0</v>
      </c>
      <c r="N292" s="42">
        <f>Table13[[#This Row],[Укупан износ понуде без ПДВ ]]+Table13[[#This Row],[Износ ПДВ]]</f>
        <v>0</v>
      </c>
      <c r="O292" s="43"/>
      <c r="P292" s="43"/>
      <c r="Q292" s="43"/>
      <c r="R292" s="43"/>
      <c r="S292" s="41"/>
      <c r="T29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3" spans="1:20" ht="23.25">
      <c r="A293" s="35">
        <v>292</v>
      </c>
      <c r="B293" s="36" t="s">
        <v>770</v>
      </c>
      <c r="C293" s="65" t="s">
        <v>771</v>
      </c>
      <c r="D293" s="66" t="s">
        <v>772</v>
      </c>
      <c r="E293" s="36"/>
      <c r="F293" s="36"/>
      <c r="G293" s="37">
        <v>180</v>
      </c>
      <c r="H293" s="38">
        <v>585</v>
      </c>
      <c r="I293" s="39">
        <f t="shared" si="8"/>
        <v>105300</v>
      </c>
      <c r="J293" s="40">
        <f t="shared" si="9"/>
        <v>0</v>
      </c>
      <c r="K293" s="41"/>
      <c r="L293" s="42">
        <f>Table13[[#This Row],[Količina]]*Table13[[#This Row],[Појединачна цена без   ПДВ-а ]]</f>
        <v>0</v>
      </c>
      <c r="M293" s="42">
        <f>Table13[[#This Row],[Укупан износ понуде без ПДВ ]]*0.08</f>
        <v>0</v>
      </c>
      <c r="N293" s="42">
        <f>Table13[[#This Row],[Укупан износ понуде без ПДВ ]]+Table13[[#This Row],[Износ ПДВ]]</f>
        <v>0</v>
      </c>
      <c r="O293" s="43"/>
      <c r="P293" s="43"/>
      <c r="Q293" s="43"/>
      <c r="R293" s="43"/>
      <c r="S293" s="41"/>
      <c r="T29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4" spans="1:20" ht="33.75">
      <c r="A294" s="35">
        <v>293</v>
      </c>
      <c r="B294" s="36" t="s">
        <v>773</v>
      </c>
      <c r="C294" s="65" t="s">
        <v>774</v>
      </c>
      <c r="D294" s="66" t="s">
        <v>540</v>
      </c>
      <c r="E294" s="36"/>
      <c r="F294" s="36"/>
      <c r="G294" s="37">
        <v>280</v>
      </c>
      <c r="H294" s="38">
        <v>2348.1999999999998</v>
      </c>
      <c r="I294" s="39">
        <f t="shared" si="8"/>
        <v>657496</v>
      </c>
      <c r="J294" s="40">
        <f t="shared" si="9"/>
        <v>0</v>
      </c>
      <c r="K294" s="41"/>
      <c r="L294" s="42">
        <f>Table13[[#This Row],[Količina]]*Table13[[#This Row],[Појединачна цена без   ПДВ-а ]]</f>
        <v>0</v>
      </c>
      <c r="M294" s="42">
        <f>Table13[[#This Row],[Укупан износ понуде без ПДВ ]]*0.08</f>
        <v>0</v>
      </c>
      <c r="N294" s="42">
        <f>Table13[[#This Row],[Укупан износ понуде без ПДВ ]]+Table13[[#This Row],[Износ ПДВ]]</f>
        <v>0</v>
      </c>
      <c r="O294" s="43"/>
      <c r="P294" s="43"/>
      <c r="Q294" s="43"/>
      <c r="R294" s="43"/>
      <c r="S294" s="41"/>
      <c r="T29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5" spans="1:20" ht="22.5">
      <c r="A295" s="35">
        <v>294</v>
      </c>
      <c r="B295" s="36" t="s">
        <v>775</v>
      </c>
      <c r="C295" s="65" t="s">
        <v>776</v>
      </c>
      <c r="D295" s="66" t="s">
        <v>777</v>
      </c>
      <c r="E295" s="36"/>
      <c r="F295" s="36"/>
      <c r="G295" s="37">
        <v>2200</v>
      </c>
      <c r="H295" s="38">
        <v>107.7</v>
      </c>
      <c r="I295" s="39">
        <f t="shared" si="8"/>
        <v>236940</v>
      </c>
      <c r="J295" s="40">
        <f t="shared" si="9"/>
        <v>0</v>
      </c>
      <c r="K295" s="41"/>
      <c r="L295" s="42">
        <f>Table13[[#This Row],[Količina]]*Table13[[#This Row],[Појединачна цена без   ПДВ-а ]]</f>
        <v>0</v>
      </c>
      <c r="M295" s="42">
        <f>Table13[[#This Row],[Укупан износ понуде без ПДВ ]]*0.08</f>
        <v>0</v>
      </c>
      <c r="N295" s="42">
        <f>Table13[[#This Row],[Укупан износ понуде без ПДВ ]]+Table13[[#This Row],[Износ ПДВ]]</f>
        <v>0</v>
      </c>
      <c r="O295" s="43"/>
      <c r="P295" s="43"/>
      <c r="Q295" s="43"/>
      <c r="R295" s="43"/>
      <c r="S295" s="41"/>
      <c r="T29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6" spans="1:20" ht="22.5">
      <c r="A296" s="35">
        <v>295</v>
      </c>
      <c r="B296" s="36" t="s">
        <v>778</v>
      </c>
      <c r="C296" s="65" t="s">
        <v>779</v>
      </c>
      <c r="D296" s="66" t="s">
        <v>777</v>
      </c>
      <c r="E296" s="36"/>
      <c r="F296" s="36"/>
      <c r="G296" s="37">
        <v>250</v>
      </c>
      <c r="H296" s="38">
        <v>175</v>
      </c>
      <c r="I296" s="39">
        <f t="shared" si="8"/>
        <v>43750</v>
      </c>
      <c r="J296" s="40">
        <f t="shared" si="9"/>
        <v>0</v>
      </c>
      <c r="K296" s="41"/>
      <c r="L296" s="42">
        <f>Table13[[#This Row],[Količina]]*Table13[[#This Row],[Појединачна цена без   ПДВ-а ]]</f>
        <v>0</v>
      </c>
      <c r="M296" s="42">
        <f>Table13[[#This Row],[Укупан износ понуде без ПДВ ]]*0.08</f>
        <v>0</v>
      </c>
      <c r="N296" s="42">
        <f>Table13[[#This Row],[Укупан износ понуде без ПДВ ]]+Table13[[#This Row],[Износ ПДВ]]</f>
        <v>0</v>
      </c>
      <c r="O296" s="43"/>
      <c r="P296" s="43"/>
      <c r="Q296" s="43"/>
      <c r="R296" s="43"/>
      <c r="S296" s="41"/>
      <c r="T29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7" spans="1:20" ht="22.5">
      <c r="A297" s="35">
        <v>296</v>
      </c>
      <c r="B297" s="36" t="s">
        <v>780</v>
      </c>
      <c r="C297" s="65" t="s">
        <v>781</v>
      </c>
      <c r="D297" s="66" t="s">
        <v>49</v>
      </c>
      <c r="E297" s="36"/>
      <c r="F297" s="36"/>
      <c r="G297" s="37">
        <v>700</v>
      </c>
      <c r="H297" s="38">
        <v>217.1</v>
      </c>
      <c r="I297" s="39">
        <f t="shared" si="8"/>
        <v>151970</v>
      </c>
      <c r="J297" s="40">
        <f t="shared" si="9"/>
        <v>0</v>
      </c>
      <c r="K297" s="41"/>
      <c r="L297" s="42">
        <f>Table13[[#This Row],[Količina]]*Table13[[#This Row],[Појединачна цена без   ПДВ-а ]]</f>
        <v>0</v>
      </c>
      <c r="M297" s="42">
        <f>Table13[[#This Row],[Укупан износ понуде без ПДВ ]]*0.08</f>
        <v>0</v>
      </c>
      <c r="N297" s="42">
        <f>Table13[[#This Row],[Укупан износ понуде без ПДВ ]]+Table13[[#This Row],[Износ ПДВ]]</f>
        <v>0</v>
      </c>
      <c r="O297" s="43"/>
      <c r="P297" s="43"/>
      <c r="Q297" s="43"/>
      <c r="R297" s="43"/>
      <c r="S297" s="41"/>
      <c r="T29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8" spans="1:20" ht="22.5">
      <c r="A298" s="35">
        <v>297</v>
      </c>
      <c r="B298" s="36" t="s">
        <v>782</v>
      </c>
      <c r="C298" s="65" t="s">
        <v>783</v>
      </c>
      <c r="D298" s="66" t="s">
        <v>49</v>
      </c>
      <c r="E298" s="36"/>
      <c r="F298" s="36"/>
      <c r="G298" s="37">
        <v>800</v>
      </c>
      <c r="H298" s="38">
        <v>168.9</v>
      </c>
      <c r="I298" s="39">
        <f t="shared" si="8"/>
        <v>135120</v>
      </c>
      <c r="J298" s="40">
        <f t="shared" si="9"/>
        <v>0</v>
      </c>
      <c r="K298" s="41"/>
      <c r="L298" s="42">
        <f>Table13[[#This Row],[Količina]]*Table13[[#This Row],[Појединачна цена без   ПДВ-а ]]</f>
        <v>0</v>
      </c>
      <c r="M298" s="42">
        <f>Table13[[#This Row],[Укупан износ понуде без ПДВ ]]*0.08</f>
        <v>0</v>
      </c>
      <c r="N298" s="42">
        <f>Table13[[#This Row],[Укупан износ понуде без ПДВ ]]+Table13[[#This Row],[Износ ПДВ]]</f>
        <v>0</v>
      </c>
      <c r="O298" s="43"/>
      <c r="P298" s="43"/>
      <c r="Q298" s="43"/>
      <c r="R298" s="43"/>
      <c r="S298" s="41"/>
      <c r="T29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299" spans="1:20" ht="22.5">
      <c r="A299" s="35">
        <v>298</v>
      </c>
      <c r="B299" s="36" t="s">
        <v>784</v>
      </c>
      <c r="C299" s="65" t="s">
        <v>785</v>
      </c>
      <c r="D299" s="66" t="s">
        <v>786</v>
      </c>
      <c r="E299" s="36"/>
      <c r="F299" s="36"/>
      <c r="G299" s="37">
        <v>800</v>
      </c>
      <c r="H299" s="38">
        <v>305.39999999999998</v>
      </c>
      <c r="I299" s="39">
        <f t="shared" si="8"/>
        <v>244319.99999999997</v>
      </c>
      <c r="J299" s="40">
        <f t="shared" si="9"/>
        <v>0</v>
      </c>
      <c r="K299" s="41"/>
      <c r="L299" s="42">
        <f>Table13[[#This Row],[Količina]]*Table13[[#This Row],[Појединачна цена без   ПДВ-а ]]</f>
        <v>0</v>
      </c>
      <c r="M299" s="42">
        <f>Table13[[#This Row],[Укупан износ понуде без ПДВ ]]*0.08</f>
        <v>0</v>
      </c>
      <c r="N299" s="42">
        <f>Table13[[#This Row],[Укупан износ понуде без ПДВ ]]+Table13[[#This Row],[Износ ПДВ]]</f>
        <v>0</v>
      </c>
      <c r="O299" s="43"/>
      <c r="P299" s="43"/>
      <c r="Q299" s="43"/>
      <c r="R299" s="43"/>
      <c r="S299" s="41"/>
      <c r="T29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0" spans="1:20" ht="22.5">
      <c r="A300" s="35">
        <v>299</v>
      </c>
      <c r="B300" s="36" t="s">
        <v>787</v>
      </c>
      <c r="C300" s="65" t="s">
        <v>788</v>
      </c>
      <c r="D300" s="66" t="s">
        <v>786</v>
      </c>
      <c r="E300" s="36"/>
      <c r="F300" s="36"/>
      <c r="G300" s="37">
        <v>1400</v>
      </c>
      <c r="H300" s="38">
        <v>442.2</v>
      </c>
      <c r="I300" s="39">
        <f t="shared" si="8"/>
        <v>619080</v>
      </c>
      <c r="J300" s="40">
        <f t="shared" si="9"/>
        <v>0</v>
      </c>
      <c r="K300" s="41"/>
      <c r="L300" s="42">
        <f>Table13[[#This Row],[Količina]]*Table13[[#This Row],[Појединачна цена без   ПДВ-а ]]</f>
        <v>0</v>
      </c>
      <c r="M300" s="42">
        <f>Table13[[#This Row],[Укупан износ понуде без ПДВ ]]*0.08</f>
        <v>0</v>
      </c>
      <c r="N300" s="42">
        <f>Table13[[#This Row],[Укупан износ понуде без ПДВ ]]+Table13[[#This Row],[Износ ПДВ]]</f>
        <v>0</v>
      </c>
      <c r="O300" s="43"/>
      <c r="P300" s="43"/>
      <c r="Q300" s="43"/>
      <c r="R300" s="43"/>
      <c r="S300" s="41"/>
      <c r="T30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1" spans="1:20" ht="22.5">
      <c r="A301" s="35">
        <v>300</v>
      </c>
      <c r="B301" s="36" t="s">
        <v>789</v>
      </c>
      <c r="C301" s="65" t="s">
        <v>790</v>
      </c>
      <c r="D301" s="66" t="s">
        <v>791</v>
      </c>
      <c r="E301" s="36"/>
      <c r="F301" s="36"/>
      <c r="G301" s="37">
        <v>800</v>
      </c>
      <c r="H301" s="38">
        <v>484.1</v>
      </c>
      <c r="I301" s="39">
        <f t="shared" si="8"/>
        <v>387280</v>
      </c>
      <c r="J301" s="40">
        <f t="shared" si="9"/>
        <v>0</v>
      </c>
      <c r="K301" s="41"/>
      <c r="L301" s="42">
        <f>Table13[[#This Row],[Količina]]*Table13[[#This Row],[Појединачна цена без   ПДВ-а ]]</f>
        <v>0</v>
      </c>
      <c r="M301" s="42">
        <f>Table13[[#This Row],[Укупан износ понуде без ПДВ ]]*0.08</f>
        <v>0</v>
      </c>
      <c r="N301" s="42">
        <f>Table13[[#This Row],[Укупан износ понуде без ПДВ ]]+Table13[[#This Row],[Износ ПДВ]]</f>
        <v>0</v>
      </c>
      <c r="O301" s="43"/>
      <c r="P301" s="43"/>
      <c r="Q301" s="43"/>
      <c r="R301" s="43"/>
      <c r="S301" s="41"/>
      <c r="T30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2" spans="1:20" ht="22.5">
      <c r="A302" s="35">
        <v>301</v>
      </c>
      <c r="B302" s="36" t="s">
        <v>792</v>
      </c>
      <c r="C302" s="65" t="s">
        <v>793</v>
      </c>
      <c r="D302" s="66" t="s">
        <v>794</v>
      </c>
      <c r="E302" s="36"/>
      <c r="F302" s="36"/>
      <c r="G302" s="37">
        <v>15</v>
      </c>
      <c r="H302" s="38">
        <v>513.1</v>
      </c>
      <c r="I302" s="39">
        <f t="shared" si="8"/>
        <v>7696.5</v>
      </c>
      <c r="J302" s="40">
        <f t="shared" si="9"/>
        <v>0</v>
      </c>
      <c r="K302" s="41"/>
      <c r="L302" s="42">
        <f>Table13[[#This Row],[Količina]]*Table13[[#This Row],[Појединачна цена без   ПДВ-а ]]</f>
        <v>0</v>
      </c>
      <c r="M302" s="42">
        <f>Table13[[#This Row],[Укупан износ понуде без ПДВ ]]*0.08</f>
        <v>0</v>
      </c>
      <c r="N302" s="42">
        <f>Table13[[#This Row],[Укупан износ понуде без ПДВ ]]+Table13[[#This Row],[Износ ПДВ]]</f>
        <v>0</v>
      </c>
      <c r="O302" s="43"/>
      <c r="P302" s="43"/>
      <c r="Q302" s="43"/>
      <c r="R302" s="43"/>
      <c r="S302" s="41"/>
      <c r="T30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3" spans="1:20" ht="22.5">
      <c r="A303" s="35">
        <v>302</v>
      </c>
      <c r="B303" s="36" t="s">
        <v>795</v>
      </c>
      <c r="C303" s="65" t="s">
        <v>796</v>
      </c>
      <c r="D303" s="66" t="s">
        <v>797</v>
      </c>
      <c r="E303" s="36"/>
      <c r="F303" s="36"/>
      <c r="G303" s="37">
        <v>50</v>
      </c>
      <c r="H303" s="38">
        <v>275.89999999999998</v>
      </c>
      <c r="I303" s="39">
        <f t="shared" si="8"/>
        <v>13794.999999999998</v>
      </c>
      <c r="J303" s="40">
        <f t="shared" si="9"/>
        <v>0</v>
      </c>
      <c r="K303" s="41"/>
      <c r="L303" s="42">
        <f>Table13[[#This Row],[Količina]]*Table13[[#This Row],[Појединачна цена без   ПДВ-а ]]</f>
        <v>0</v>
      </c>
      <c r="M303" s="42">
        <f>Table13[[#This Row],[Укупан износ понуде без ПДВ ]]*0.08</f>
        <v>0</v>
      </c>
      <c r="N303" s="42">
        <f>Table13[[#This Row],[Укупан износ понуде без ПДВ ]]+Table13[[#This Row],[Износ ПДВ]]</f>
        <v>0</v>
      </c>
      <c r="O303" s="43"/>
      <c r="P303" s="43"/>
      <c r="Q303" s="43"/>
      <c r="R303" s="43"/>
      <c r="S303" s="41"/>
      <c r="T30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4" spans="1:20" ht="22.5">
      <c r="A304" s="35">
        <v>303</v>
      </c>
      <c r="B304" s="36" t="s">
        <v>798</v>
      </c>
      <c r="C304" s="65" t="s">
        <v>799</v>
      </c>
      <c r="D304" s="66" t="s">
        <v>223</v>
      </c>
      <c r="E304" s="36"/>
      <c r="F304" s="36"/>
      <c r="G304" s="37">
        <v>2</v>
      </c>
      <c r="H304" s="38">
        <v>12912.8</v>
      </c>
      <c r="I304" s="39">
        <f t="shared" si="8"/>
        <v>25825.599999999999</v>
      </c>
      <c r="J304" s="40">
        <f t="shared" si="9"/>
        <v>0</v>
      </c>
      <c r="K304" s="41"/>
      <c r="L304" s="42">
        <f>Table13[[#This Row],[Količina]]*Table13[[#This Row],[Појединачна цена без   ПДВ-а ]]</f>
        <v>0</v>
      </c>
      <c r="M304" s="42">
        <f>Table13[[#This Row],[Укупан износ понуде без ПДВ ]]*0.08</f>
        <v>0</v>
      </c>
      <c r="N304" s="42">
        <f>Table13[[#This Row],[Укупан износ понуде без ПДВ ]]+Table13[[#This Row],[Износ ПДВ]]</f>
        <v>0</v>
      </c>
      <c r="O304" s="43"/>
      <c r="P304" s="43"/>
      <c r="Q304" s="43"/>
      <c r="R304" s="43"/>
      <c r="S304" s="41"/>
      <c r="T30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5" spans="1:20" ht="22.5">
      <c r="A305" s="35">
        <v>304</v>
      </c>
      <c r="B305" s="36" t="s">
        <v>800</v>
      </c>
      <c r="C305" s="65" t="s">
        <v>801</v>
      </c>
      <c r="D305" s="66" t="s">
        <v>223</v>
      </c>
      <c r="E305" s="36"/>
      <c r="F305" s="36"/>
      <c r="G305" s="37">
        <v>3</v>
      </c>
      <c r="H305" s="38">
        <v>25807.8</v>
      </c>
      <c r="I305" s="39">
        <f t="shared" si="8"/>
        <v>77423.399999999994</v>
      </c>
      <c r="J305" s="40">
        <f t="shared" si="9"/>
        <v>0</v>
      </c>
      <c r="K305" s="41"/>
      <c r="L305" s="42">
        <f>Table13[[#This Row],[Količina]]*Table13[[#This Row],[Појединачна цена без   ПДВ-а ]]</f>
        <v>0</v>
      </c>
      <c r="M305" s="42">
        <f>Table13[[#This Row],[Укупан износ понуде без ПДВ ]]*0.08</f>
        <v>0</v>
      </c>
      <c r="N305" s="42">
        <f>Table13[[#This Row],[Укупан износ понуде без ПДВ ]]+Table13[[#This Row],[Износ ПДВ]]</f>
        <v>0</v>
      </c>
      <c r="O305" s="43"/>
      <c r="P305" s="43"/>
      <c r="Q305" s="43"/>
      <c r="R305" s="43"/>
      <c r="S305" s="41"/>
      <c r="T30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6" spans="1:20" ht="22.5">
      <c r="A306" s="35">
        <v>305</v>
      </c>
      <c r="B306" s="36" t="s">
        <v>802</v>
      </c>
      <c r="C306" s="65" t="s">
        <v>803</v>
      </c>
      <c r="D306" s="66" t="s">
        <v>804</v>
      </c>
      <c r="E306" s="36"/>
      <c r="F306" s="36"/>
      <c r="G306" s="37">
        <v>60</v>
      </c>
      <c r="H306" s="38">
        <v>859.9</v>
      </c>
      <c r="I306" s="39">
        <f t="shared" si="8"/>
        <v>51594</v>
      </c>
      <c r="J306" s="40">
        <f t="shared" si="9"/>
        <v>0</v>
      </c>
      <c r="K306" s="41"/>
      <c r="L306" s="42">
        <f>Table13[[#This Row],[Količina]]*Table13[[#This Row],[Појединачна цена без   ПДВ-а ]]</f>
        <v>0</v>
      </c>
      <c r="M306" s="42">
        <f>Table13[[#This Row],[Укупан износ понуде без ПДВ ]]*0.08</f>
        <v>0</v>
      </c>
      <c r="N306" s="42">
        <f>Table13[[#This Row],[Укупан износ понуде без ПДВ ]]+Table13[[#This Row],[Износ ПДВ]]</f>
        <v>0</v>
      </c>
      <c r="O306" s="43"/>
      <c r="P306" s="43"/>
      <c r="Q306" s="43"/>
      <c r="R306" s="43"/>
      <c r="S306" s="41"/>
      <c r="T30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7" spans="1:20" ht="22.5">
      <c r="A307" s="35">
        <v>306</v>
      </c>
      <c r="B307" s="36" t="s">
        <v>805</v>
      </c>
      <c r="C307" s="65" t="s">
        <v>806</v>
      </c>
      <c r="D307" s="66" t="s">
        <v>301</v>
      </c>
      <c r="E307" s="36"/>
      <c r="F307" s="36"/>
      <c r="G307" s="37">
        <v>150</v>
      </c>
      <c r="H307" s="38">
        <v>204.4</v>
      </c>
      <c r="I307" s="39">
        <f t="shared" si="8"/>
        <v>30660</v>
      </c>
      <c r="J307" s="40">
        <f t="shared" si="9"/>
        <v>0</v>
      </c>
      <c r="K307" s="41"/>
      <c r="L307" s="42">
        <f>Table13[[#This Row],[Količina]]*Table13[[#This Row],[Појединачна цена без   ПДВ-а ]]</f>
        <v>0</v>
      </c>
      <c r="M307" s="42">
        <f>Table13[[#This Row],[Укупан износ понуде без ПДВ ]]*0.08</f>
        <v>0</v>
      </c>
      <c r="N307" s="42">
        <f>Table13[[#This Row],[Укупан износ понуде без ПДВ ]]+Table13[[#This Row],[Износ ПДВ]]</f>
        <v>0</v>
      </c>
      <c r="O307" s="43"/>
      <c r="P307" s="43"/>
      <c r="Q307" s="43"/>
      <c r="R307" s="43"/>
      <c r="S307" s="41"/>
      <c r="T30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8" spans="1:20" ht="22.5">
      <c r="A308" s="35">
        <v>307</v>
      </c>
      <c r="B308" s="36" t="s">
        <v>807</v>
      </c>
      <c r="C308" s="65" t="s">
        <v>808</v>
      </c>
      <c r="D308" s="66" t="s">
        <v>809</v>
      </c>
      <c r="E308" s="36"/>
      <c r="F308" s="36"/>
      <c r="G308" s="37">
        <v>5</v>
      </c>
      <c r="H308" s="38">
        <v>1031.2</v>
      </c>
      <c r="I308" s="39">
        <f t="shared" si="8"/>
        <v>5156</v>
      </c>
      <c r="J308" s="40">
        <f t="shared" si="9"/>
        <v>0</v>
      </c>
      <c r="K308" s="41"/>
      <c r="L308" s="42">
        <f>Table13[[#This Row],[Količina]]*Table13[[#This Row],[Појединачна цена без   ПДВ-а ]]</f>
        <v>0</v>
      </c>
      <c r="M308" s="42">
        <f>Table13[[#This Row],[Укупан износ понуде без ПДВ ]]*0.08</f>
        <v>0</v>
      </c>
      <c r="N308" s="42">
        <f>Table13[[#This Row],[Укупан износ понуде без ПДВ ]]+Table13[[#This Row],[Износ ПДВ]]</f>
        <v>0</v>
      </c>
      <c r="O308" s="43"/>
      <c r="P308" s="43"/>
      <c r="Q308" s="43"/>
      <c r="R308" s="43"/>
      <c r="S308" s="41"/>
      <c r="T30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09" spans="1:20" ht="22.5">
      <c r="A309" s="35">
        <v>308</v>
      </c>
      <c r="B309" s="36" t="s">
        <v>810</v>
      </c>
      <c r="C309" s="65" t="s">
        <v>811</v>
      </c>
      <c r="D309" s="66" t="s">
        <v>812</v>
      </c>
      <c r="E309" s="36"/>
      <c r="F309" s="36"/>
      <c r="G309" s="37">
        <v>350</v>
      </c>
      <c r="H309" s="38">
        <v>157.19999999999999</v>
      </c>
      <c r="I309" s="39">
        <f t="shared" si="8"/>
        <v>55019.999999999993</v>
      </c>
      <c r="J309" s="40">
        <f t="shared" si="9"/>
        <v>0</v>
      </c>
      <c r="K309" s="41"/>
      <c r="L309" s="42">
        <f>Table13[[#This Row],[Količina]]*Table13[[#This Row],[Појединачна цена без   ПДВ-а ]]</f>
        <v>0</v>
      </c>
      <c r="M309" s="42">
        <f>Table13[[#This Row],[Укупан износ понуде без ПДВ ]]*0.08</f>
        <v>0</v>
      </c>
      <c r="N309" s="42">
        <f>Table13[[#This Row],[Укупан износ понуде без ПДВ ]]+Table13[[#This Row],[Износ ПДВ]]</f>
        <v>0</v>
      </c>
      <c r="O309" s="43"/>
      <c r="P309" s="43"/>
      <c r="Q309" s="43"/>
      <c r="R309" s="43"/>
      <c r="S309" s="41"/>
      <c r="T30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0" spans="1:20" ht="22.5">
      <c r="A310" s="35">
        <v>309</v>
      </c>
      <c r="B310" s="44" t="s">
        <v>813</v>
      </c>
      <c r="C310" s="67" t="s">
        <v>814</v>
      </c>
      <c r="D310" s="68" t="s">
        <v>815</v>
      </c>
      <c r="E310" s="44"/>
      <c r="F310" s="44"/>
      <c r="G310" s="37">
        <v>10</v>
      </c>
      <c r="H310" s="46">
        <v>60.1</v>
      </c>
      <c r="I310" s="39">
        <f t="shared" si="8"/>
        <v>601</v>
      </c>
      <c r="J310" s="40">
        <f t="shared" si="9"/>
        <v>0</v>
      </c>
      <c r="K310" s="41"/>
      <c r="L310" s="42">
        <f>Table13[[#This Row],[Količina]]*Table13[[#This Row],[Појединачна цена без   ПДВ-а ]]</f>
        <v>0</v>
      </c>
      <c r="M310" s="42">
        <f>Table13[[#This Row],[Укупан износ понуде без ПДВ ]]*0.08</f>
        <v>0</v>
      </c>
      <c r="N310" s="42">
        <f>Table13[[#This Row],[Укупан износ понуде без ПДВ ]]+Table13[[#This Row],[Износ ПДВ]]</f>
        <v>0</v>
      </c>
      <c r="O310" s="43"/>
      <c r="P310" s="43"/>
      <c r="Q310" s="43"/>
      <c r="R310" s="43"/>
      <c r="S310" s="41"/>
      <c r="T31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1" spans="1:20" ht="33.75">
      <c r="A311" s="35">
        <v>310</v>
      </c>
      <c r="B311" s="36" t="s">
        <v>816</v>
      </c>
      <c r="C311" s="65" t="s">
        <v>817</v>
      </c>
      <c r="D311" s="66" t="s">
        <v>818</v>
      </c>
      <c r="E311" s="36"/>
      <c r="F311" s="36"/>
      <c r="G311" s="37">
        <v>60</v>
      </c>
      <c r="H311" s="38">
        <v>543</v>
      </c>
      <c r="I311" s="39">
        <f t="shared" si="8"/>
        <v>32580</v>
      </c>
      <c r="J311" s="40">
        <f t="shared" si="9"/>
        <v>0</v>
      </c>
      <c r="K311" s="41"/>
      <c r="L311" s="42">
        <f>Table13[[#This Row],[Količina]]*Table13[[#This Row],[Појединачна цена без   ПДВ-а ]]</f>
        <v>0</v>
      </c>
      <c r="M311" s="42">
        <f>Table13[[#This Row],[Укупан износ понуде без ПДВ ]]*0.08</f>
        <v>0</v>
      </c>
      <c r="N311" s="42">
        <f>Table13[[#This Row],[Укупан износ понуде без ПДВ ]]+Table13[[#This Row],[Износ ПДВ]]</f>
        <v>0</v>
      </c>
      <c r="O311" s="43"/>
      <c r="P311" s="43"/>
      <c r="Q311" s="43"/>
      <c r="R311" s="43"/>
      <c r="S311" s="41"/>
      <c r="T31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2" spans="1:20" ht="22.5">
      <c r="A312" s="35">
        <v>311</v>
      </c>
      <c r="B312" s="36" t="s">
        <v>819</v>
      </c>
      <c r="C312" s="65" t="s">
        <v>820</v>
      </c>
      <c r="D312" s="66" t="s">
        <v>821</v>
      </c>
      <c r="E312" s="36"/>
      <c r="F312" s="36"/>
      <c r="G312" s="37">
        <v>200</v>
      </c>
      <c r="H312" s="38">
        <v>323.89999999999998</v>
      </c>
      <c r="I312" s="39">
        <f t="shared" si="8"/>
        <v>64779.999999999993</v>
      </c>
      <c r="J312" s="40">
        <f t="shared" si="9"/>
        <v>0</v>
      </c>
      <c r="K312" s="41"/>
      <c r="L312" s="42">
        <f>Table13[[#This Row],[Količina]]*Table13[[#This Row],[Појединачна цена без   ПДВ-а ]]</f>
        <v>0</v>
      </c>
      <c r="M312" s="42">
        <f>Table13[[#This Row],[Укупан износ понуде без ПДВ ]]*0.08</f>
        <v>0</v>
      </c>
      <c r="N312" s="42">
        <f>Table13[[#This Row],[Укупан износ понуде без ПДВ ]]+Table13[[#This Row],[Износ ПДВ]]</f>
        <v>0</v>
      </c>
      <c r="O312" s="43"/>
      <c r="P312" s="43"/>
      <c r="Q312" s="43"/>
      <c r="R312" s="43"/>
      <c r="S312" s="41"/>
      <c r="T31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3" spans="1:20" ht="33.75">
      <c r="A313" s="35">
        <v>312</v>
      </c>
      <c r="B313" s="36" t="s">
        <v>822</v>
      </c>
      <c r="C313" s="65" t="s">
        <v>823</v>
      </c>
      <c r="D313" s="66" t="s">
        <v>463</v>
      </c>
      <c r="E313" s="36"/>
      <c r="F313" s="36"/>
      <c r="G313" s="37">
        <v>10</v>
      </c>
      <c r="H313" s="38">
        <v>28525.4</v>
      </c>
      <c r="I313" s="39">
        <f t="shared" si="8"/>
        <v>285254</v>
      </c>
      <c r="J313" s="40">
        <f t="shared" si="9"/>
        <v>0</v>
      </c>
      <c r="K313" s="41"/>
      <c r="L313" s="42">
        <f>Table13[[#This Row],[Količina]]*Table13[[#This Row],[Појединачна цена без   ПДВ-а ]]</f>
        <v>0</v>
      </c>
      <c r="M313" s="42">
        <f>Table13[[#This Row],[Укупан износ понуде без ПДВ ]]*0.08</f>
        <v>0</v>
      </c>
      <c r="N313" s="42">
        <f>Table13[[#This Row],[Укупан износ понуде без ПДВ ]]+Table13[[#This Row],[Износ ПДВ]]</f>
        <v>0</v>
      </c>
      <c r="O313" s="43"/>
      <c r="P313" s="43"/>
      <c r="Q313" s="43"/>
      <c r="R313" s="43"/>
      <c r="S313" s="41"/>
      <c r="T31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4" spans="1:20" ht="33.75">
      <c r="A314" s="35">
        <v>313</v>
      </c>
      <c r="B314" s="44" t="s">
        <v>824</v>
      </c>
      <c r="C314" s="67" t="s">
        <v>825</v>
      </c>
      <c r="D314" s="68" t="s">
        <v>463</v>
      </c>
      <c r="E314" s="44"/>
      <c r="F314" s="44"/>
      <c r="G314" s="37">
        <v>3</v>
      </c>
      <c r="H314" s="46">
        <v>42788.1</v>
      </c>
      <c r="I314" s="39">
        <f t="shared" si="8"/>
        <v>128364.29999999999</v>
      </c>
      <c r="J314" s="40">
        <f t="shared" si="9"/>
        <v>0</v>
      </c>
      <c r="K314" s="41"/>
      <c r="L314" s="42">
        <f>Table13[[#This Row],[Količina]]*Table13[[#This Row],[Појединачна цена без   ПДВ-а ]]</f>
        <v>0</v>
      </c>
      <c r="M314" s="42">
        <f>Table13[[#This Row],[Укупан износ понуде без ПДВ ]]*0.08</f>
        <v>0</v>
      </c>
      <c r="N314" s="42">
        <f>Table13[[#This Row],[Укупан износ понуде без ПДВ ]]+Table13[[#This Row],[Износ ПДВ]]</f>
        <v>0</v>
      </c>
      <c r="O314" s="43"/>
      <c r="P314" s="43"/>
      <c r="Q314" s="43"/>
      <c r="R314" s="43"/>
      <c r="S314" s="41"/>
      <c r="T31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5" spans="1:20" ht="22.5">
      <c r="A315" s="35">
        <v>314</v>
      </c>
      <c r="B315" s="36" t="s">
        <v>826</v>
      </c>
      <c r="C315" s="65" t="s">
        <v>827</v>
      </c>
      <c r="D315" s="66" t="s">
        <v>49</v>
      </c>
      <c r="E315" s="36"/>
      <c r="F315" s="36"/>
      <c r="G315" s="37">
        <v>1050</v>
      </c>
      <c r="H315" s="38">
        <v>325.60000000000002</v>
      </c>
      <c r="I315" s="39">
        <f t="shared" si="8"/>
        <v>341880</v>
      </c>
      <c r="J315" s="40">
        <f t="shared" si="9"/>
        <v>0</v>
      </c>
      <c r="K315" s="41"/>
      <c r="L315" s="42">
        <f>Table13[[#This Row],[Količina]]*Table13[[#This Row],[Појединачна цена без   ПДВ-а ]]</f>
        <v>0</v>
      </c>
      <c r="M315" s="42">
        <f>Table13[[#This Row],[Укупан износ понуде без ПДВ ]]*0.08</f>
        <v>0</v>
      </c>
      <c r="N315" s="42">
        <f>Table13[[#This Row],[Укупан износ понуде без ПДВ ]]+Table13[[#This Row],[Износ ПДВ]]</f>
        <v>0</v>
      </c>
      <c r="O315" s="43"/>
      <c r="P315" s="43"/>
      <c r="Q315" s="43"/>
      <c r="R315" s="43"/>
      <c r="S315" s="41"/>
      <c r="T31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6" spans="1:20" ht="22.5">
      <c r="A316" s="35">
        <v>315</v>
      </c>
      <c r="B316" s="36" t="s">
        <v>828</v>
      </c>
      <c r="C316" s="65" t="s">
        <v>829</v>
      </c>
      <c r="D316" s="66" t="s">
        <v>49</v>
      </c>
      <c r="E316" s="36"/>
      <c r="F316" s="36"/>
      <c r="G316" s="37">
        <v>950</v>
      </c>
      <c r="H316" s="38">
        <v>253.5</v>
      </c>
      <c r="I316" s="39">
        <f t="shared" si="8"/>
        <v>240825</v>
      </c>
      <c r="J316" s="40">
        <f t="shared" si="9"/>
        <v>0</v>
      </c>
      <c r="K316" s="41"/>
      <c r="L316" s="42">
        <f>Table13[[#This Row],[Količina]]*Table13[[#This Row],[Појединачна цена без   ПДВ-а ]]</f>
        <v>0</v>
      </c>
      <c r="M316" s="42">
        <f>Table13[[#This Row],[Укупан износ понуде без ПДВ ]]*0.08</f>
        <v>0</v>
      </c>
      <c r="N316" s="42">
        <f>Table13[[#This Row],[Укупан износ понуде без ПДВ ]]+Table13[[#This Row],[Износ ПДВ]]</f>
        <v>0</v>
      </c>
      <c r="O316" s="43"/>
      <c r="P316" s="43"/>
      <c r="Q316" s="43"/>
      <c r="R316" s="43"/>
      <c r="S316" s="41"/>
      <c r="T31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7" spans="1:20" ht="22.5">
      <c r="A317" s="35">
        <v>316</v>
      </c>
      <c r="B317" s="36" t="s">
        <v>830</v>
      </c>
      <c r="C317" s="65" t="s">
        <v>831</v>
      </c>
      <c r="D317" s="66" t="s">
        <v>832</v>
      </c>
      <c r="E317" s="36"/>
      <c r="F317" s="36"/>
      <c r="G317" s="37">
        <v>2</v>
      </c>
      <c r="H317" s="38">
        <v>2434.6999999999998</v>
      </c>
      <c r="I317" s="39">
        <f t="shared" si="8"/>
        <v>4869.3999999999996</v>
      </c>
      <c r="J317" s="40">
        <f t="shared" si="9"/>
        <v>0</v>
      </c>
      <c r="K317" s="41"/>
      <c r="L317" s="42">
        <f>Table13[[#This Row],[Količina]]*Table13[[#This Row],[Појединачна цена без   ПДВ-а ]]</f>
        <v>0</v>
      </c>
      <c r="M317" s="42">
        <f>Table13[[#This Row],[Укупан износ понуде без ПДВ ]]*0.08</f>
        <v>0</v>
      </c>
      <c r="N317" s="42">
        <f>Table13[[#This Row],[Укупан износ понуде без ПДВ ]]+Table13[[#This Row],[Износ ПДВ]]</f>
        <v>0</v>
      </c>
      <c r="O317" s="43"/>
      <c r="P317" s="43"/>
      <c r="Q317" s="43"/>
      <c r="R317" s="43"/>
      <c r="S317" s="41"/>
      <c r="T31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8" spans="1:20" ht="33.75">
      <c r="A318" s="35">
        <v>317</v>
      </c>
      <c r="B318" s="36" t="s">
        <v>833</v>
      </c>
      <c r="C318" s="65" t="s">
        <v>834</v>
      </c>
      <c r="D318" s="66" t="s">
        <v>835</v>
      </c>
      <c r="E318" s="36"/>
      <c r="F318" s="36"/>
      <c r="G318" s="37">
        <v>320</v>
      </c>
      <c r="H318" s="38">
        <v>3652</v>
      </c>
      <c r="I318" s="39">
        <f t="shared" si="8"/>
        <v>1168640</v>
      </c>
      <c r="J318" s="40">
        <f t="shared" si="9"/>
        <v>0</v>
      </c>
      <c r="K318" s="41"/>
      <c r="L318" s="42">
        <f>Table13[[#This Row],[Količina]]*Table13[[#This Row],[Појединачна цена без   ПДВ-а ]]</f>
        <v>0</v>
      </c>
      <c r="M318" s="42">
        <f>Table13[[#This Row],[Укупан износ понуде без ПДВ ]]*0.08</f>
        <v>0</v>
      </c>
      <c r="N318" s="42">
        <f>Table13[[#This Row],[Укупан износ понуде без ПДВ ]]+Table13[[#This Row],[Износ ПДВ]]</f>
        <v>0</v>
      </c>
      <c r="O318" s="43"/>
      <c r="P318" s="43"/>
      <c r="Q318" s="43"/>
      <c r="R318" s="43"/>
      <c r="S318" s="41"/>
      <c r="T31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19" spans="1:20" ht="33.75">
      <c r="A319" s="35">
        <v>318</v>
      </c>
      <c r="B319" s="36" t="s">
        <v>836</v>
      </c>
      <c r="C319" s="65" t="s">
        <v>837</v>
      </c>
      <c r="D319" s="66" t="s">
        <v>832</v>
      </c>
      <c r="E319" s="36"/>
      <c r="F319" s="36"/>
      <c r="G319" s="37">
        <v>110</v>
      </c>
      <c r="H319" s="38">
        <v>3652</v>
      </c>
      <c r="I319" s="39">
        <f t="shared" si="8"/>
        <v>401720</v>
      </c>
      <c r="J319" s="40">
        <f t="shared" si="9"/>
        <v>0</v>
      </c>
      <c r="K319" s="41"/>
      <c r="L319" s="42">
        <f>Table13[[#This Row],[Količina]]*Table13[[#This Row],[Појединачна цена без   ПДВ-а ]]</f>
        <v>0</v>
      </c>
      <c r="M319" s="42">
        <f>Table13[[#This Row],[Укупан износ понуде без ПДВ ]]*0.08</f>
        <v>0</v>
      </c>
      <c r="N319" s="42">
        <f>Table13[[#This Row],[Укупан износ понуде без ПДВ ]]+Table13[[#This Row],[Износ ПДВ]]</f>
        <v>0</v>
      </c>
      <c r="O319" s="43"/>
      <c r="P319" s="43"/>
      <c r="Q319" s="43"/>
      <c r="R319" s="43"/>
      <c r="S319" s="41"/>
      <c r="T31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0" spans="1:20" ht="22.5">
      <c r="A320" s="35">
        <v>319</v>
      </c>
      <c r="B320" s="36" t="s">
        <v>838</v>
      </c>
      <c r="C320" s="65" t="s">
        <v>839</v>
      </c>
      <c r="D320" s="66" t="s">
        <v>840</v>
      </c>
      <c r="E320" s="36"/>
      <c r="F320" s="36"/>
      <c r="G320" s="37">
        <v>20</v>
      </c>
      <c r="H320" s="38">
        <v>406.7</v>
      </c>
      <c r="I320" s="39">
        <f t="shared" si="8"/>
        <v>8134</v>
      </c>
      <c r="J320" s="40">
        <f t="shared" si="9"/>
        <v>0</v>
      </c>
      <c r="K320" s="41"/>
      <c r="L320" s="42">
        <f>Table13[[#This Row],[Količina]]*Table13[[#This Row],[Појединачна цена без   ПДВ-а ]]</f>
        <v>0</v>
      </c>
      <c r="M320" s="42">
        <f>Table13[[#This Row],[Укупан износ понуде без ПДВ ]]*0.08</f>
        <v>0</v>
      </c>
      <c r="N320" s="42">
        <f>Table13[[#This Row],[Укупан износ понуде без ПДВ ]]+Table13[[#This Row],[Износ ПДВ]]</f>
        <v>0</v>
      </c>
      <c r="O320" s="43"/>
      <c r="P320" s="43"/>
      <c r="Q320" s="43"/>
      <c r="R320" s="43"/>
      <c r="S320" s="41"/>
      <c r="T32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1" spans="1:20" ht="22.5">
      <c r="A321" s="35">
        <v>320</v>
      </c>
      <c r="B321" s="36" t="s">
        <v>841</v>
      </c>
      <c r="C321" s="65" t="s">
        <v>842</v>
      </c>
      <c r="D321" s="66" t="s">
        <v>572</v>
      </c>
      <c r="E321" s="36"/>
      <c r="F321" s="36"/>
      <c r="G321" s="37">
        <v>15</v>
      </c>
      <c r="H321" s="38">
        <v>988.1</v>
      </c>
      <c r="I321" s="39">
        <f t="shared" si="8"/>
        <v>14821.5</v>
      </c>
      <c r="J321" s="40">
        <f t="shared" si="9"/>
        <v>0</v>
      </c>
      <c r="K321" s="41"/>
      <c r="L321" s="42">
        <f>Table13[[#This Row],[Količina]]*Table13[[#This Row],[Појединачна цена без   ПДВ-а ]]</f>
        <v>0</v>
      </c>
      <c r="M321" s="42">
        <f>Table13[[#This Row],[Укупан износ понуде без ПДВ ]]*0.08</f>
        <v>0</v>
      </c>
      <c r="N321" s="42">
        <f>Table13[[#This Row],[Укупан износ понуде без ПДВ ]]+Table13[[#This Row],[Износ ПДВ]]</f>
        <v>0</v>
      </c>
      <c r="O321" s="43"/>
      <c r="P321" s="43"/>
      <c r="Q321" s="43"/>
      <c r="R321" s="43"/>
      <c r="S321" s="41"/>
      <c r="T32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2" spans="1:20" ht="22.5">
      <c r="A322" s="35">
        <v>321</v>
      </c>
      <c r="B322" s="36" t="s">
        <v>843</v>
      </c>
      <c r="C322" s="65" t="s">
        <v>844</v>
      </c>
      <c r="D322" s="66" t="s">
        <v>845</v>
      </c>
      <c r="E322" s="36"/>
      <c r="F322" s="36"/>
      <c r="G322" s="37">
        <v>25</v>
      </c>
      <c r="H322" s="38">
        <v>1506.4</v>
      </c>
      <c r="I322" s="39">
        <f t="shared" ref="I322:I385" si="10">H322*G322</f>
        <v>37660</v>
      </c>
      <c r="J322" s="40">
        <f t="shared" si="9"/>
        <v>0</v>
      </c>
      <c r="K322" s="41"/>
      <c r="L322" s="42">
        <f>Table13[[#This Row],[Količina]]*Table13[[#This Row],[Појединачна цена без   ПДВ-а ]]</f>
        <v>0</v>
      </c>
      <c r="M322" s="42">
        <f>Table13[[#This Row],[Укупан износ понуде без ПДВ ]]*0.08</f>
        <v>0</v>
      </c>
      <c r="N322" s="42">
        <f>Table13[[#This Row],[Укупан износ понуде без ПДВ ]]+Table13[[#This Row],[Износ ПДВ]]</f>
        <v>0</v>
      </c>
      <c r="O322" s="43"/>
      <c r="P322" s="43"/>
      <c r="Q322" s="43"/>
      <c r="R322" s="43"/>
      <c r="S322" s="41"/>
      <c r="T32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3" spans="1:20" ht="22.5">
      <c r="A323" s="35">
        <v>322</v>
      </c>
      <c r="B323" s="36" t="s">
        <v>846</v>
      </c>
      <c r="C323" s="65" t="s">
        <v>847</v>
      </c>
      <c r="D323" s="66" t="s">
        <v>845</v>
      </c>
      <c r="E323" s="36"/>
      <c r="F323" s="36"/>
      <c r="G323" s="37">
        <v>40</v>
      </c>
      <c r="H323" s="38">
        <v>3013</v>
      </c>
      <c r="I323" s="39">
        <f t="shared" si="10"/>
        <v>120520</v>
      </c>
      <c r="J323" s="40">
        <f t="shared" si="9"/>
        <v>0</v>
      </c>
      <c r="K323" s="41"/>
      <c r="L323" s="42">
        <f>Table13[[#This Row],[Količina]]*Table13[[#This Row],[Појединачна цена без   ПДВ-а ]]</f>
        <v>0</v>
      </c>
      <c r="M323" s="42">
        <f>Table13[[#This Row],[Укупан износ понуде без ПДВ ]]*0.08</f>
        <v>0</v>
      </c>
      <c r="N323" s="42">
        <f>Table13[[#This Row],[Укупан износ понуде без ПДВ ]]+Table13[[#This Row],[Износ ПДВ]]</f>
        <v>0</v>
      </c>
      <c r="O323" s="43"/>
      <c r="P323" s="43"/>
      <c r="Q323" s="43"/>
      <c r="R323" s="43"/>
      <c r="S323" s="41"/>
      <c r="T32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4" spans="1:20" ht="22.5">
      <c r="A324" s="35">
        <v>323</v>
      </c>
      <c r="B324" s="44" t="s">
        <v>848</v>
      </c>
      <c r="C324" s="67" t="s">
        <v>849</v>
      </c>
      <c r="D324" s="68" t="s">
        <v>850</v>
      </c>
      <c r="E324" s="44"/>
      <c r="F324" s="44"/>
      <c r="G324" s="37">
        <v>15</v>
      </c>
      <c r="H324" s="46">
        <v>982.5</v>
      </c>
      <c r="I324" s="39">
        <f t="shared" si="10"/>
        <v>14737.5</v>
      </c>
      <c r="J324" s="40">
        <f t="shared" si="9"/>
        <v>0</v>
      </c>
      <c r="K324" s="41"/>
      <c r="L324" s="42">
        <f>Table13[[#This Row],[Količina]]*Table13[[#This Row],[Појединачна цена без   ПДВ-а ]]</f>
        <v>0</v>
      </c>
      <c r="M324" s="42">
        <f>Table13[[#This Row],[Укупан износ понуде без ПДВ ]]*0.08</f>
        <v>0</v>
      </c>
      <c r="N324" s="42">
        <f>Table13[[#This Row],[Укупан износ понуде без ПДВ ]]+Table13[[#This Row],[Износ ПДВ]]</f>
        <v>0</v>
      </c>
      <c r="O324" s="43"/>
      <c r="P324" s="43"/>
      <c r="Q324" s="43"/>
      <c r="R324" s="43"/>
      <c r="S324" s="41"/>
      <c r="T32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5" spans="1:20">
      <c r="A325" s="35">
        <v>324</v>
      </c>
      <c r="B325" s="47">
        <v>7096070</v>
      </c>
      <c r="C325" s="67" t="s">
        <v>851</v>
      </c>
      <c r="D325" s="68" t="s">
        <v>852</v>
      </c>
      <c r="E325" s="44"/>
      <c r="F325" s="44"/>
      <c r="G325" s="48">
        <v>10</v>
      </c>
      <c r="H325" s="50">
        <v>500.1</v>
      </c>
      <c r="I325" s="39">
        <f t="shared" si="10"/>
        <v>5001</v>
      </c>
      <c r="J325" s="40">
        <f t="shared" ref="J325:J388" si="11">$J$2</f>
        <v>0</v>
      </c>
      <c r="K325" s="41"/>
      <c r="L325" s="42">
        <f>Table13[[#This Row],[Količina]]*Table13[[#This Row],[Појединачна цена без   ПДВ-а ]]</f>
        <v>0</v>
      </c>
      <c r="M325" s="42">
        <f>Table13[[#This Row],[Укупан износ понуде без ПДВ ]]*0.08</f>
        <v>0</v>
      </c>
      <c r="N325" s="42">
        <f>Table13[[#This Row],[Укупан износ понуде без ПДВ ]]+Table13[[#This Row],[Износ ПДВ]]</f>
        <v>0</v>
      </c>
      <c r="O325" s="43"/>
      <c r="P325" s="43"/>
      <c r="Q325" s="43"/>
      <c r="R325" s="43"/>
      <c r="S325" s="41"/>
      <c r="T32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6" spans="1:20" ht="22.5">
      <c r="A326" s="35">
        <v>325</v>
      </c>
      <c r="B326" s="47">
        <v>7096052</v>
      </c>
      <c r="C326" s="67" t="s">
        <v>853</v>
      </c>
      <c r="D326" s="68" t="s">
        <v>286</v>
      </c>
      <c r="E326" s="44"/>
      <c r="F326" s="44"/>
      <c r="G326" s="48">
        <v>60</v>
      </c>
      <c r="H326" s="50">
        <v>638</v>
      </c>
      <c r="I326" s="39">
        <f t="shared" si="10"/>
        <v>38280</v>
      </c>
      <c r="J326" s="40">
        <f t="shared" si="11"/>
        <v>0</v>
      </c>
      <c r="K326" s="41"/>
      <c r="L326" s="42">
        <f>Table13[[#This Row],[Količina]]*Table13[[#This Row],[Појединачна цена без   ПДВ-а ]]</f>
        <v>0</v>
      </c>
      <c r="M326" s="42">
        <f>Table13[[#This Row],[Укупан износ понуде без ПДВ ]]*0.08</f>
        <v>0</v>
      </c>
      <c r="N326" s="42">
        <f>Table13[[#This Row],[Укупан износ понуде без ПДВ ]]+Table13[[#This Row],[Износ ПДВ]]</f>
        <v>0</v>
      </c>
      <c r="O326" s="43"/>
      <c r="P326" s="43"/>
      <c r="Q326" s="43"/>
      <c r="R326" s="43"/>
      <c r="S326" s="41"/>
      <c r="T32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7" spans="1:20" ht="22.5">
      <c r="A327" s="35">
        <v>326</v>
      </c>
      <c r="B327" s="36" t="s">
        <v>854</v>
      </c>
      <c r="C327" s="65" t="s">
        <v>855</v>
      </c>
      <c r="D327" s="66" t="s">
        <v>856</v>
      </c>
      <c r="E327" s="36"/>
      <c r="F327" s="36"/>
      <c r="G327" s="37">
        <v>10</v>
      </c>
      <c r="H327" s="38">
        <v>551.5</v>
      </c>
      <c r="I327" s="39">
        <f t="shared" si="10"/>
        <v>5515</v>
      </c>
      <c r="J327" s="40">
        <f t="shared" si="11"/>
        <v>0</v>
      </c>
      <c r="K327" s="41"/>
      <c r="L327" s="42">
        <f>Table13[[#This Row],[Količina]]*Table13[[#This Row],[Појединачна цена без   ПДВ-а ]]</f>
        <v>0</v>
      </c>
      <c r="M327" s="42">
        <f>Table13[[#This Row],[Укупан износ понуде без ПДВ ]]*0.08</f>
        <v>0</v>
      </c>
      <c r="N327" s="42">
        <f>Table13[[#This Row],[Укупан износ понуде без ПДВ ]]+Table13[[#This Row],[Износ ПДВ]]</f>
        <v>0</v>
      </c>
      <c r="O327" s="43"/>
      <c r="P327" s="43"/>
      <c r="Q327" s="43"/>
      <c r="R327" s="43"/>
      <c r="S327" s="41"/>
      <c r="T32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8" spans="1:20" ht="22.5">
      <c r="A328" s="35">
        <v>327</v>
      </c>
      <c r="B328" s="36" t="s">
        <v>857</v>
      </c>
      <c r="C328" s="65" t="s">
        <v>858</v>
      </c>
      <c r="D328" s="66" t="s">
        <v>856</v>
      </c>
      <c r="E328" s="36"/>
      <c r="F328" s="36"/>
      <c r="G328" s="37">
        <v>20</v>
      </c>
      <c r="H328" s="38">
        <v>1222.7</v>
      </c>
      <c r="I328" s="39">
        <f t="shared" si="10"/>
        <v>24454</v>
      </c>
      <c r="J328" s="40">
        <f t="shared" si="11"/>
        <v>0</v>
      </c>
      <c r="K328" s="41"/>
      <c r="L328" s="42">
        <f>Table13[[#This Row],[Količina]]*Table13[[#This Row],[Појединачна цена без   ПДВ-а ]]</f>
        <v>0</v>
      </c>
      <c r="M328" s="42">
        <f>Table13[[#This Row],[Укупан износ понуде без ПДВ ]]*0.08</f>
        <v>0</v>
      </c>
      <c r="N328" s="42">
        <f>Table13[[#This Row],[Укупан износ понуде без ПДВ ]]+Table13[[#This Row],[Износ ПДВ]]</f>
        <v>0</v>
      </c>
      <c r="O328" s="43"/>
      <c r="P328" s="43"/>
      <c r="Q328" s="43"/>
      <c r="R328" s="43"/>
      <c r="S328" s="41"/>
      <c r="T32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29" spans="1:20" ht="22.5">
      <c r="A329" s="35">
        <v>328</v>
      </c>
      <c r="B329" s="36" t="s">
        <v>859</v>
      </c>
      <c r="C329" s="65" t="s">
        <v>860</v>
      </c>
      <c r="D329" s="66" t="s">
        <v>861</v>
      </c>
      <c r="E329" s="36"/>
      <c r="F329" s="36"/>
      <c r="G329" s="37">
        <v>50</v>
      </c>
      <c r="H329" s="38">
        <v>208.2</v>
      </c>
      <c r="I329" s="39">
        <f t="shared" si="10"/>
        <v>10410</v>
      </c>
      <c r="J329" s="40">
        <f t="shared" si="11"/>
        <v>0</v>
      </c>
      <c r="K329" s="41"/>
      <c r="L329" s="42">
        <f>Table13[[#This Row],[Količina]]*Table13[[#This Row],[Појединачна цена без   ПДВ-а ]]</f>
        <v>0</v>
      </c>
      <c r="M329" s="42">
        <f>Table13[[#This Row],[Укупан износ понуде без ПДВ ]]*0.08</f>
        <v>0</v>
      </c>
      <c r="N329" s="42">
        <f>Table13[[#This Row],[Укупан износ понуде без ПДВ ]]+Table13[[#This Row],[Износ ПДВ]]</f>
        <v>0</v>
      </c>
      <c r="O329" s="43"/>
      <c r="P329" s="43"/>
      <c r="Q329" s="43"/>
      <c r="R329" s="43"/>
      <c r="S329" s="41"/>
      <c r="T32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0" spans="1:20" ht="22.5">
      <c r="A330" s="35">
        <v>329</v>
      </c>
      <c r="B330" s="36" t="s">
        <v>862</v>
      </c>
      <c r="C330" s="65" t="s">
        <v>863</v>
      </c>
      <c r="D330" s="66" t="s">
        <v>861</v>
      </c>
      <c r="E330" s="36"/>
      <c r="F330" s="36"/>
      <c r="G330" s="37">
        <v>60</v>
      </c>
      <c r="H330" s="38">
        <v>208.2</v>
      </c>
      <c r="I330" s="39">
        <f t="shared" si="10"/>
        <v>12492</v>
      </c>
      <c r="J330" s="40">
        <f t="shared" si="11"/>
        <v>0</v>
      </c>
      <c r="K330" s="41"/>
      <c r="L330" s="42">
        <f>Table13[[#This Row],[Količina]]*Table13[[#This Row],[Појединачна цена без   ПДВ-а ]]</f>
        <v>0</v>
      </c>
      <c r="M330" s="42">
        <f>Table13[[#This Row],[Укупан износ понуде без ПДВ ]]*0.08</f>
        <v>0</v>
      </c>
      <c r="N330" s="42">
        <f>Table13[[#This Row],[Укупан износ понуде без ПДВ ]]+Table13[[#This Row],[Износ ПДВ]]</f>
        <v>0</v>
      </c>
      <c r="O330" s="43"/>
      <c r="P330" s="43"/>
      <c r="Q330" s="43"/>
      <c r="R330" s="43"/>
      <c r="S330" s="41"/>
      <c r="T33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1" spans="1:20" ht="22.5">
      <c r="A331" s="35">
        <v>330</v>
      </c>
      <c r="B331" s="36" t="s">
        <v>864</v>
      </c>
      <c r="C331" s="65" t="s">
        <v>865</v>
      </c>
      <c r="D331" s="66" t="s">
        <v>98</v>
      </c>
      <c r="E331" s="36"/>
      <c r="F331" s="36"/>
      <c r="G331" s="37">
        <v>400</v>
      </c>
      <c r="H331" s="38">
        <v>121.7</v>
      </c>
      <c r="I331" s="39">
        <f t="shared" si="10"/>
        <v>48680</v>
      </c>
      <c r="J331" s="40">
        <f t="shared" si="11"/>
        <v>0</v>
      </c>
      <c r="K331" s="41"/>
      <c r="L331" s="42">
        <f>Table13[[#This Row],[Količina]]*Table13[[#This Row],[Појединачна цена без   ПДВ-а ]]</f>
        <v>0</v>
      </c>
      <c r="M331" s="42">
        <f>Table13[[#This Row],[Укупан износ понуде без ПДВ ]]*0.08</f>
        <v>0</v>
      </c>
      <c r="N331" s="42">
        <f>Table13[[#This Row],[Укупан износ понуде без ПДВ ]]+Table13[[#This Row],[Износ ПДВ]]</f>
        <v>0</v>
      </c>
      <c r="O331" s="43"/>
      <c r="P331" s="43"/>
      <c r="Q331" s="43"/>
      <c r="R331" s="43"/>
      <c r="S331" s="41"/>
      <c r="T33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2" spans="1:20" ht="22.5">
      <c r="A332" s="35">
        <v>331</v>
      </c>
      <c r="B332" s="36" t="s">
        <v>866</v>
      </c>
      <c r="C332" s="65" t="s">
        <v>867</v>
      </c>
      <c r="D332" s="66" t="s">
        <v>98</v>
      </c>
      <c r="E332" s="36"/>
      <c r="F332" s="36"/>
      <c r="G332" s="37">
        <v>300</v>
      </c>
      <c r="H332" s="38">
        <v>240.4</v>
      </c>
      <c r="I332" s="39">
        <f t="shared" si="10"/>
        <v>72120</v>
      </c>
      <c r="J332" s="40">
        <f t="shared" si="11"/>
        <v>0</v>
      </c>
      <c r="K332" s="41"/>
      <c r="L332" s="42">
        <f>Table13[[#This Row],[Količina]]*Table13[[#This Row],[Појединачна цена без   ПДВ-а ]]</f>
        <v>0</v>
      </c>
      <c r="M332" s="42">
        <f>Table13[[#This Row],[Укупан износ понуде без ПДВ ]]*0.08</f>
        <v>0</v>
      </c>
      <c r="N332" s="42">
        <f>Table13[[#This Row],[Укупан износ понуде без ПДВ ]]+Table13[[#This Row],[Износ ПДВ]]</f>
        <v>0</v>
      </c>
      <c r="O332" s="43"/>
      <c r="P332" s="43"/>
      <c r="Q332" s="43"/>
      <c r="R332" s="43"/>
      <c r="S332" s="41"/>
      <c r="T33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3" spans="1:20" ht="22.5">
      <c r="A333" s="35">
        <v>332</v>
      </c>
      <c r="B333" s="36" t="s">
        <v>868</v>
      </c>
      <c r="C333" s="65" t="s">
        <v>869</v>
      </c>
      <c r="D333" s="66" t="s">
        <v>98</v>
      </c>
      <c r="E333" s="36"/>
      <c r="F333" s="36"/>
      <c r="G333" s="37">
        <v>120</v>
      </c>
      <c r="H333" s="38">
        <v>119.6</v>
      </c>
      <c r="I333" s="39">
        <f t="shared" si="10"/>
        <v>14352</v>
      </c>
      <c r="J333" s="40">
        <f t="shared" si="11"/>
        <v>0</v>
      </c>
      <c r="K333" s="41"/>
      <c r="L333" s="42">
        <f>Table13[[#This Row],[Količina]]*Table13[[#This Row],[Појединачна цена без   ПДВ-а ]]</f>
        <v>0</v>
      </c>
      <c r="M333" s="42">
        <f>Table13[[#This Row],[Укупан износ понуде без ПДВ ]]*0.08</f>
        <v>0</v>
      </c>
      <c r="N333" s="42">
        <f>Table13[[#This Row],[Укупан износ понуде без ПДВ ]]+Table13[[#This Row],[Износ ПДВ]]</f>
        <v>0</v>
      </c>
      <c r="O333" s="43"/>
      <c r="P333" s="43"/>
      <c r="Q333" s="43"/>
      <c r="R333" s="43"/>
      <c r="S333" s="41"/>
      <c r="T33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4" spans="1:20" ht="22.5">
      <c r="A334" s="35">
        <v>333</v>
      </c>
      <c r="B334" s="36" t="s">
        <v>870</v>
      </c>
      <c r="C334" s="65" t="s">
        <v>871</v>
      </c>
      <c r="D334" s="66" t="s">
        <v>720</v>
      </c>
      <c r="E334" s="36"/>
      <c r="F334" s="36"/>
      <c r="G334" s="37">
        <v>6</v>
      </c>
      <c r="H334" s="38">
        <v>8864.6</v>
      </c>
      <c r="I334" s="39">
        <f t="shared" si="10"/>
        <v>53187.600000000006</v>
      </c>
      <c r="J334" s="40">
        <f t="shared" si="11"/>
        <v>0</v>
      </c>
      <c r="K334" s="41"/>
      <c r="L334" s="42">
        <f>Table13[[#This Row],[Količina]]*Table13[[#This Row],[Појединачна цена без   ПДВ-а ]]</f>
        <v>0</v>
      </c>
      <c r="M334" s="42">
        <f>Table13[[#This Row],[Укупан износ понуде без ПДВ ]]*0.08</f>
        <v>0</v>
      </c>
      <c r="N334" s="42">
        <f>Table13[[#This Row],[Укупан износ понуде без ПДВ ]]+Table13[[#This Row],[Износ ПДВ]]</f>
        <v>0</v>
      </c>
      <c r="O334" s="43"/>
      <c r="P334" s="43"/>
      <c r="Q334" s="43"/>
      <c r="R334" s="43"/>
      <c r="S334" s="41"/>
      <c r="T33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5" spans="1:20" ht="22.5">
      <c r="A335" s="35">
        <v>334</v>
      </c>
      <c r="B335" s="36" t="s">
        <v>872</v>
      </c>
      <c r="C335" s="65" t="s">
        <v>873</v>
      </c>
      <c r="D335" s="66" t="s">
        <v>213</v>
      </c>
      <c r="E335" s="36"/>
      <c r="F335" s="36"/>
      <c r="G335" s="37">
        <v>1300</v>
      </c>
      <c r="H335" s="38">
        <v>253.2</v>
      </c>
      <c r="I335" s="39">
        <f t="shared" si="10"/>
        <v>329160</v>
      </c>
      <c r="J335" s="40">
        <f t="shared" si="11"/>
        <v>0</v>
      </c>
      <c r="K335" s="41"/>
      <c r="L335" s="42">
        <f>Table13[[#This Row],[Količina]]*Table13[[#This Row],[Појединачна цена без   ПДВ-а ]]</f>
        <v>0</v>
      </c>
      <c r="M335" s="42">
        <f>Table13[[#This Row],[Укупан износ понуде без ПДВ ]]*0.08</f>
        <v>0</v>
      </c>
      <c r="N335" s="42">
        <f>Table13[[#This Row],[Укупан износ понуде без ПДВ ]]+Table13[[#This Row],[Износ ПДВ]]</f>
        <v>0</v>
      </c>
      <c r="O335" s="43"/>
      <c r="P335" s="43"/>
      <c r="Q335" s="43"/>
      <c r="R335" s="43"/>
      <c r="S335" s="41"/>
      <c r="T33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6" spans="1:20" ht="22.5">
      <c r="A336" s="35">
        <v>335</v>
      </c>
      <c r="B336" s="36" t="s">
        <v>874</v>
      </c>
      <c r="C336" s="65" t="s">
        <v>875</v>
      </c>
      <c r="D336" s="66" t="s">
        <v>765</v>
      </c>
      <c r="E336" s="36"/>
      <c r="F336" s="36"/>
      <c r="G336" s="37">
        <v>180</v>
      </c>
      <c r="H336" s="38">
        <v>406.1</v>
      </c>
      <c r="I336" s="39">
        <f t="shared" si="10"/>
        <v>73098</v>
      </c>
      <c r="J336" s="40">
        <f t="shared" si="11"/>
        <v>0</v>
      </c>
      <c r="K336" s="41"/>
      <c r="L336" s="42">
        <f>Table13[[#This Row],[Količina]]*Table13[[#This Row],[Појединачна цена без   ПДВ-а ]]</f>
        <v>0</v>
      </c>
      <c r="M336" s="42">
        <f>Table13[[#This Row],[Укупан износ понуде без ПДВ ]]*0.08</f>
        <v>0</v>
      </c>
      <c r="N336" s="42">
        <f>Table13[[#This Row],[Укупан износ понуде без ПДВ ]]+Table13[[#This Row],[Износ ПДВ]]</f>
        <v>0</v>
      </c>
      <c r="O336" s="43"/>
      <c r="P336" s="43"/>
      <c r="Q336" s="43"/>
      <c r="R336" s="43"/>
      <c r="S336" s="41"/>
      <c r="T33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7" spans="1:20" ht="22.5">
      <c r="A337" s="35">
        <v>336</v>
      </c>
      <c r="B337" s="36" t="s">
        <v>876</v>
      </c>
      <c r="C337" s="65" t="s">
        <v>877</v>
      </c>
      <c r="D337" s="66" t="s">
        <v>765</v>
      </c>
      <c r="E337" s="36"/>
      <c r="F337" s="36"/>
      <c r="G337" s="37">
        <v>60</v>
      </c>
      <c r="H337" s="38">
        <v>1604.8</v>
      </c>
      <c r="I337" s="39">
        <f t="shared" si="10"/>
        <v>96288</v>
      </c>
      <c r="J337" s="40">
        <f t="shared" si="11"/>
        <v>0</v>
      </c>
      <c r="K337" s="41"/>
      <c r="L337" s="42">
        <f>Table13[[#This Row],[Količina]]*Table13[[#This Row],[Појединачна цена без   ПДВ-а ]]</f>
        <v>0</v>
      </c>
      <c r="M337" s="42">
        <f>Table13[[#This Row],[Укупан износ понуде без ПДВ ]]*0.08</f>
        <v>0</v>
      </c>
      <c r="N337" s="42">
        <f>Table13[[#This Row],[Укупан износ понуде без ПДВ ]]+Table13[[#This Row],[Износ ПДВ]]</f>
        <v>0</v>
      </c>
      <c r="O337" s="43"/>
      <c r="P337" s="43"/>
      <c r="Q337" s="43"/>
      <c r="R337" s="43"/>
      <c r="S337" s="41"/>
      <c r="T33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8" spans="1:20" ht="22.5">
      <c r="A338" s="35">
        <v>337</v>
      </c>
      <c r="B338" s="44" t="s">
        <v>878</v>
      </c>
      <c r="C338" s="67" t="s">
        <v>879</v>
      </c>
      <c r="D338" s="68" t="s">
        <v>880</v>
      </c>
      <c r="E338" s="44"/>
      <c r="F338" s="44"/>
      <c r="G338" s="37">
        <v>10</v>
      </c>
      <c r="H338" s="46">
        <v>187.5</v>
      </c>
      <c r="I338" s="39">
        <f t="shared" si="10"/>
        <v>1875</v>
      </c>
      <c r="J338" s="40">
        <f t="shared" si="11"/>
        <v>0</v>
      </c>
      <c r="K338" s="41"/>
      <c r="L338" s="42">
        <f>Table13[[#This Row],[Količina]]*Table13[[#This Row],[Појединачна цена без   ПДВ-а ]]</f>
        <v>0</v>
      </c>
      <c r="M338" s="42">
        <f>Table13[[#This Row],[Укупан износ понуде без ПДВ ]]*0.08</f>
        <v>0</v>
      </c>
      <c r="N338" s="42">
        <f>Table13[[#This Row],[Укупан износ понуде без ПДВ ]]+Table13[[#This Row],[Износ ПДВ]]</f>
        <v>0</v>
      </c>
      <c r="O338" s="43"/>
      <c r="P338" s="43"/>
      <c r="Q338" s="43"/>
      <c r="R338" s="43"/>
      <c r="S338" s="41"/>
      <c r="T33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39" spans="1:20" ht="22.5">
      <c r="A339" s="35">
        <v>338</v>
      </c>
      <c r="B339" s="44" t="s">
        <v>881</v>
      </c>
      <c r="C339" s="67" t="s">
        <v>882</v>
      </c>
      <c r="D339" s="68" t="s">
        <v>883</v>
      </c>
      <c r="E339" s="44"/>
      <c r="F339" s="44"/>
      <c r="G339" s="37">
        <v>25</v>
      </c>
      <c r="H339" s="46">
        <v>599.29999999999995</v>
      </c>
      <c r="I339" s="39">
        <f t="shared" si="10"/>
        <v>14982.499999999998</v>
      </c>
      <c r="J339" s="40">
        <f t="shared" si="11"/>
        <v>0</v>
      </c>
      <c r="K339" s="41"/>
      <c r="L339" s="42">
        <f>Table13[[#This Row],[Količina]]*Table13[[#This Row],[Појединачна цена без   ПДВ-а ]]</f>
        <v>0</v>
      </c>
      <c r="M339" s="42">
        <f>Table13[[#This Row],[Укупан износ понуде без ПДВ ]]*0.08</f>
        <v>0</v>
      </c>
      <c r="N339" s="42">
        <f>Table13[[#This Row],[Укупан износ понуде без ПДВ ]]+Table13[[#This Row],[Износ ПДВ]]</f>
        <v>0</v>
      </c>
      <c r="O339" s="43"/>
      <c r="P339" s="43"/>
      <c r="Q339" s="43"/>
      <c r="R339" s="43"/>
      <c r="S339" s="41"/>
      <c r="T33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0" spans="1:20" ht="22.5">
      <c r="A340" s="35">
        <v>339</v>
      </c>
      <c r="B340" s="36" t="s">
        <v>884</v>
      </c>
      <c r="C340" s="65" t="s">
        <v>885</v>
      </c>
      <c r="D340" s="66" t="s">
        <v>883</v>
      </c>
      <c r="E340" s="36"/>
      <c r="F340" s="36"/>
      <c r="G340" s="37">
        <v>60</v>
      </c>
      <c r="H340" s="38">
        <v>916.5</v>
      </c>
      <c r="I340" s="39">
        <f t="shared" si="10"/>
        <v>54990</v>
      </c>
      <c r="J340" s="40">
        <f t="shared" si="11"/>
        <v>0</v>
      </c>
      <c r="K340" s="41"/>
      <c r="L340" s="42">
        <f>Table13[[#This Row],[Količina]]*Table13[[#This Row],[Појединачна цена без   ПДВ-а ]]</f>
        <v>0</v>
      </c>
      <c r="M340" s="42">
        <f>Table13[[#This Row],[Укупан износ понуде без ПДВ ]]*0.08</f>
        <v>0</v>
      </c>
      <c r="N340" s="42">
        <f>Table13[[#This Row],[Укупан износ понуде без ПДВ ]]+Table13[[#This Row],[Износ ПДВ]]</f>
        <v>0</v>
      </c>
      <c r="O340" s="43"/>
      <c r="P340" s="43"/>
      <c r="Q340" s="43"/>
      <c r="R340" s="43"/>
      <c r="S340" s="41"/>
      <c r="T34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1" spans="1:20" ht="22.5">
      <c r="A341" s="35">
        <v>340</v>
      </c>
      <c r="B341" s="36" t="s">
        <v>886</v>
      </c>
      <c r="C341" s="65" t="s">
        <v>887</v>
      </c>
      <c r="D341" s="66" t="s">
        <v>883</v>
      </c>
      <c r="E341" s="36"/>
      <c r="F341" s="36"/>
      <c r="G341" s="37">
        <v>30</v>
      </c>
      <c r="H341" s="38">
        <v>1198.7</v>
      </c>
      <c r="I341" s="39">
        <f t="shared" si="10"/>
        <v>35961</v>
      </c>
      <c r="J341" s="40">
        <f t="shared" si="11"/>
        <v>0</v>
      </c>
      <c r="K341" s="41"/>
      <c r="L341" s="42">
        <f>Table13[[#This Row],[Količina]]*Table13[[#This Row],[Појединачна цена без   ПДВ-а ]]</f>
        <v>0</v>
      </c>
      <c r="M341" s="42">
        <f>Table13[[#This Row],[Укупан износ понуде без ПДВ ]]*0.08</f>
        <v>0</v>
      </c>
      <c r="N341" s="42">
        <f>Table13[[#This Row],[Укупан износ понуде без ПДВ ]]+Table13[[#This Row],[Износ ПДВ]]</f>
        <v>0</v>
      </c>
      <c r="O341" s="43"/>
      <c r="P341" s="43"/>
      <c r="Q341" s="43"/>
      <c r="R341" s="43"/>
      <c r="S341" s="41"/>
      <c r="T34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2" spans="1:20" ht="33.75">
      <c r="A342" s="35">
        <v>341</v>
      </c>
      <c r="B342" s="36" t="s">
        <v>888</v>
      </c>
      <c r="C342" s="65" t="s">
        <v>889</v>
      </c>
      <c r="D342" s="66" t="s">
        <v>890</v>
      </c>
      <c r="E342" s="36"/>
      <c r="F342" s="36"/>
      <c r="G342" s="37">
        <v>80</v>
      </c>
      <c r="H342" s="38">
        <v>269.89999999999998</v>
      </c>
      <c r="I342" s="39">
        <f t="shared" si="10"/>
        <v>21592</v>
      </c>
      <c r="J342" s="40">
        <f t="shared" si="11"/>
        <v>0</v>
      </c>
      <c r="K342" s="41"/>
      <c r="L342" s="42">
        <f>Table13[[#This Row],[Količina]]*Table13[[#This Row],[Појединачна цена без   ПДВ-а ]]</f>
        <v>0</v>
      </c>
      <c r="M342" s="42">
        <f>Table13[[#This Row],[Укупан износ понуде без ПДВ ]]*0.08</f>
        <v>0</v>
      </c>
      <c r="N342" s="42">
        <f>Table13[[#This Row],[Укупан износ понуде без ПДВ ]]+Table13[[#This Row],[Износ ПДВ]]</f>
        <v>0</v>
      </c>
      <c r="O342" s="43"/>
      <c r="P342" s="43"/>
      <c r="Q342" s="43"/>
      <c r="R342" s="43"/>
      <c r="S342" s="41"/>
      <c r="T34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3" spans="1:20" ht="22.5">
      <c r="A343" s="35">
        <v>342</v>
      </c>
      <c r="B343" s="36" t="s">
        <v>891</v>
      </c>
      <c r="C343" s="65" t="s">
        <v>892</v>
      </c>
      <c r="D343" s="66" t="s">
        <v>890</v>
      </c>
      <c r="E343" s="36"/>
      <c r="F343" s="36"/>
      <c r="G343" s="37">
        <v>30</v>
      </c>
      <c r="H343" s="38">
        <v>435.7</v>
      </c>
      <c r="I343" s="39">
        <f t="shared" si="10"/>
        <v>13071</v>
      </c>
      <c r="J343" s="40">
        <f t="shared" si="11"/>
        <v>0</v>
      </c>
      <c r="K343" s="41"/>
      <c r="L343" s="42">
        <f>Table13[[#This Row],[Količina]]*Table13[[#This Row],[Појединачна цена без   ПДВ-а ]]</f>
        <v>0</v>
      </c>
      <c r="M343" s="42">
        <f>Table13[[#This Row],[Укупан износ понуде без ПДВ ]]*0.08</f>
        <v>0</v>
      </c>
      <c r="N343" s="42">
        <f>Table13[[#This Row],[Укупан износ понуде без ПДВ ]]+Table13[[#This Row],[Износ ПДВ]]</f>
        <v>0</v>
      </c>
      <c r="O343" s="43"/>
      <c r="P343" s="43"/>
      <c r="Q343" s="43"/>
      <c r="R343" s="43"/>
      <c r="S343" s="41"/>
      <c r="T34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4" spans="1:20" ht="22.5">
      <c r="A344" s="35">
        <v>343</v>
      </c>
      <c r="B344" s="36" t="s">
        <v>893</v>
      </c>
      <c r="C344" s="65" t="s">
        <v>894</v>
      </c>
      <c r="D344" s="66" t="s">
        <v>890</v>
      </c>
      <c r="E344" s="36"/>
      <c r="F344" s="36"/>
      <c r="G344" s="37">
        <v>250</v>
      </c>
      <c r="H344" s="38">
        <v>808.7</v>
      </c>
      <c r="I344" s="39">
        <f t="shared" si="10"/>
        <v>202175</v>
      </c>
      <c r="J344" s="40">
        <f t="shared" si="11"/>
        <v>0</v>
      </c>
      <c r="K344" s="41"/>
      <c r="L344" s="42">
        <f>Table13[[#This Row],[Količina]]*Table13[[#This Row],[Појединачна цена без   ПДВ-а ]]</f>
        <v>0</v>
      </c>
      <c r="M344" s="42">
        <f>Table13[[#This Row],[Укупан износ понуде без ПДВ ]]*0.08</f>
        <v>0</v>
      </c>
      <c r="N344" s="42">
        <f>Table13[[#This Row],[Укупан износ понуде без ПДВ ]]+Table13[[#This Row],[Износ ПДВ]]</f>
        <v>0</v>
      </c>
      <c r="O344" s="43"/>
      <c r="P344" s="43"/>
      <c r="Q344" s="43"/>
      <c r="R344" s="43"/>
      <c r="S344" s="41"/>
      <c r="T34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5" spans="1:20" ht="33.75">
      <c r="A345" s="35">
        <v>344</v>
      </c>
      <c r="B345" s="36" t="s">
        <v>895</v>
      </c>
      <c r="C345" s="65" t="s">
        <v>896</v>
      </c>
      <c r="D345" s="66" t="s">
        <v>890</v>
      </c>
      <c r="E345" s="36"/>
      <c r="F345" s="36"/>
      <c r="G345" s="37">
        <v>10</v>
      </c>
      <c r="H345" s="38">
        <v>664.2</v>
      </c>
      <c r="I345" s="39">
        <f t="shared" si="10"/>
        <v>6642</v>
      </c>
      <c r="J345" s="40">
        <f t="shared" si="11"/>
        <v>0</v>
      </c>
      <c r="K345" s="41"/>
      <c r="L345" s="42">
        <f>Table13[[#This Row],[Količina]]*Table13[[#This Row],[Појединачна цена без   ПДВ-а ]]</f>
        <v>0</v>
      </c>
      <c r="M345" s="42">
        <f>Table13[[#This Row],[Укупан износ понуде без ПДВ ]]*0.08</f>
        <v>0</v>
      </c>
      <c r="N345" s="42">
        <f>Table13[[#This Row],[Укупан износ понуде без ПДВ ]]+Table13[[#This Row],[Износ ПДВ]]</f>
        <v>0</v>
      </c>
      <c r="O345" s="43"/>
      <c r="P345" s="43"/>
      <c r="Q345" s="43"/>
      <c r="R345" s="43"/>
      <c r="S345" s="41"/>
      <c r="T34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6" spans="1:20" ht="33.75">
      <c r="A346" s="35">
        <v>345</v>
      </c>
      <c r="B346" s="36" t="s">
        <v>897</v>
      </c>
      <c r="C346" s="65" t="s">
        <v>898</v>
      </c>
      <c r="D346" s="66" t="s">
        <v>890</v>
      </c>
      <c r="E346" s="36"/>
      <c r="F346" s="36"/>
      <c r="G346" s="37">
        <v>60</v>
      </c>
      <c r="H346" s="38">
        <v>332.1</v>
      </c>
      <c r="I346" s="39">
        <f t="shared" si="10"/>
        <v>19926</v>
      </c>
      <c r="J346" s="40">
        <f t="shared" si="11"/>
        <v>0</v>
      </c>
      <c r="K346" s="41"/>
      <c r="L346" s="42">
        <f>Table13[[#This Row],[Količina]]*Table13[[#This Row],[Појединачна цена без   ПДВ-а ]]</f>
        <v>0</v>
      </c>
      <c r="M346" s="42">
        <f>Table13[[#This Row],[Укупан износ понуде без ПДВ ]]*0.08</f>
        <v>0</v>
      </c>
      <c r="N346" s="42">
        <f>Table13[[#This Row],[Укупан износ понуде без ПДВ ]]+Table13[[#This Row],[Износ ПДВ]]</f>
        <v>0</v>
      </c>
      <c r="O346" s="43"/>
      <c r="P346" s="43"/>
      <c r="Q346" s="43"/>
      <c r="R346" s="43"/>
      <c r="S346" s="41"/>
      <c r="T34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7" spans="1:20" ht="22.5">
      <c r="A347" s="35">
        <v>346</v>
      </c>
      <c r="B347" s="36" t="s">
        <v>899</v>
      </c>
      <c r="C347" s="65" t="s">
        <v>900</v>
      </c>
      <c r="D347" s="66" t="s">
        <v>890</v>
      </c>
      <c r="E347" s="36"/>
      <c r="F347" s="36"/>
      <c r="G347" s="37">
        <v>200</v>
      </c>
      <c r="H347" s="38">
        <v>647.6</v>
      </c>
      <c r="I347" s="39">
        <f t="shared" si="10"/>
        <v>129520</v>
      </c>
      <c r="J347" s="40">
        <f t="shared" si="11"/>
        <v>0</v>
      </c>
      <c r="K347" s="41"/>
      <c r="L347" s="42">
        <f>Table13[[#This Row],[Količina]]*Table13[[#This Row],[Појединачна цена без   ПДВ-а ]]</f>
        <v>0</v>
      </c>
      <c r="M347" s="42">
        <f>Table13[[#This Row],[Укупан износ понуде без ПДВ ]]*0.08</f>
        <v>0</v>
      </c>
      <c r="N347" s="42">
        <f>Table13[[#This Row],[Укупан износ понуде без ПДВ ]]+Table13[[#This Row],[Износ ПДВ]]</f>
        <v>0</v>
      </c>
      <c r="O347" s="43"/>
      <c r="P347" s="43"/>
      <c r="Q347" s="43"/>
      <c r="R347" s="43"/>
      <c r="S347" s="41"/>
      <c r="T34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8" spans="1:20" ht="33.75">
      <c r="A348" s="35">
        <v>347</v>
      </c>
      <c r="B348" s="36" t="s">
        <v>901</v>
      </c>
      <c r="C348" s="65" t="s">
        <v>902</v>
      </c>
      <c r="D348" s="66" t="s">
        <v>890</v>
      </c>
      <c r="E348" s="36"/>
      <c r="F348" s="36"/>
      <c r="G348" s="37">
        <v>150</v>
      </c>
      <c r="H348" s="38">
        <v>448.8</v>
      </c>
      <c r="I348" s="39">
        <f t="shared" si="10"/>
        <v>67320</v>
      </c>
      <c r="J348" s="40">
        <f t="shared" si="11"/>
        <v>0</v>
      </c>
      <c r="K348" s="41"/>
      <c r="L348" s="42">
        <f>Table13[[#This Row],[Količina]]*Table13[[#This Row],[Појединачна цена без   ПДВ-а ]]</f>
        <v>0</v>
      </c>
      <c r="M348" s="42">
        <f>Table13[[#This Row],[Укупан износ понуде без ПДВ ]]*0.08</f>
        <v>0</v>
      </c>
      <c r="N348" s="42">
        <f>Table13[[#This Row],[Укупан износ понуде без ПДВ ]]+Table13[[#This Row],[Износ ПДВ]]</f>
        <v>0</v>
      </c>
      <c r="O348" s="43"/>
      <c r="P348" s="43"/>
      <c r="Q348" s="43"/>
      <c r="R348" s="43"/>
      <c r="S348" s="41"/>
      <c r="T34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49" spans="1:20" ht="22.5">
      <c r="A349" s="35">
        <v>348</v>
      </c>
      <c r="B349" s="36" t="s">
        <v>903</v>
      </c>
      <c r="C349" s="65" t="s">
        <v>904</v>
      </c>
      <c r="D349" s="66" t="s">
        <v>880</v>
      </c>
      <c r="E349" s="36"/>
      <c r="F349" s="36"/>
      <c r="G349" s="37">
        <v>20</v>
      </c>
      <c r="H349" s="38">
        <v>150</v>
      </c>
      <c r="I349" s="39">
        <f t="shared" si="10"/>
        <v>3000</v>
      </c>
      <c r="J349" s="40">
        <f t="shared" si="11"/>
        <v>0</v>
      </c>
      <c r="K349" s="41"/>
      <c r="L349" s="42">
        <f>Table13[[#This Row],[Količina]]*Table13[[#This Row],[Појединачна цена без   ПДВ-а ]]</f>
        <v>0</v>
      </c>
      <c r="M349" s="42">
        <f>Table13[[#This Row],[Укупан износ понуде без ПДВ ]]*0.08</f>
        <v>0</v>
      </c>
      <c r="N349" s="42">
        <f>Table13[[#This Row],[Укупан износ понуде без ПДВ ]]+Table13[[#This Row],[Износ ПДВ]]</f>
        <v>0</v>
      </c>
      <c r="O349" s="43"/>
      <c r="P349" s="43"/>
      <c r="Q349" s="43"/>
      <c r="R349" s="43"/>
      <c r="S349" s="41"/>
      <c r="T34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0" spans="1:20" ht="22.5">
      <c r="A350" s="35">
        <v>349</v>
      </c>
      <c r="B350" s="36" t="s">
        <v>905</v>
      </c>
      <c r="C350" s="65" t="s">
        <v>906</v>
      </c>
      <c r="D350" s="66" t="s">
        <v>907</v>
      </c>
      <c r="E350" s="36"/>
      <c r="F350" s="36"/>
      <c r="G350" s="37">
        <v>10</v>
      </c>
      <c r="H350" s="38">
        <v>598.4</v>
      </c>
      <c r="I350" s="39">
        <f t="shared" si="10"/>
        <v>5984</v>
      </c>
      <c r="J350" s="40">
        <f t="shared" si="11"/>
        <v>0</v>
      </c>
      <c r="K350" s="41"/>
      <c r="L350" s="42">
        <f>Table13[[#This Row],[Količina]]*Table13[[#This Row],[Појединачна цена без   ПДВ-а ]]</f>
        <v>0</v>
      </c>
      <c r="M350" s="42">
        <f>Table13[[#This Row],[Укупан износ понуде без ПДВ ]]*0.08</f>
        <v>0</v>
      </c>
      <c r="N350" s="42">
        <f>Table13[[#This Row],[Укупан износ понуде без ПДВ ]]+Table13[[#This Row],[Износ ПДВ]]</f>
        <v>0</v>
      </c>
      <c r="O350" s="43"/>
      <c r="P350" s="43"/>
      <c r="Q350" s="43"/>
      <c r="R350" s="43"/>
      <c r="S350" s="41"/>
      <c r="T35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1" spans="1:20" ht="22.5">
      <c r="A351" s="35">
        <v>350</v>
      </c>
      <c r="B351" s="36" t="s">
        <v>908</v>
      </c>
      <c r="C351" s="65" t="s">
        <v>909</v>
      </c>
      <c r="D351" s="66" t="s">
        <v>22</v>
      </c>
      <c r="E351" s="36"/>
      <c r="F351" s="36"/>
      <c r="G351" s="37">
        <v>30</v>
      </c>
      <c r="H351" s="38">
        <v>2727.6</v>
      </c>
      <c r="I351" s="39">
        <f t="shared" si="10"/>
        <v>81828</v>
      </c>
      <c r="J351" s="40">
        <f t="shared" si="11"/>
        <v>0</v>
      </c>
      <c r="K351" s="41"/>
      <c r="L351" s="42">
        <f>Table13[[#This Row],[Količina]]*Table13[[#This Row],[Појединачна цена без   ПДВ-а ]]</f>
        <v>0</v>
      </c>
      <c r="M351" s="42">
        <f>Table13[[#This Row],[Укупан износ понуде без ПДВ ]]*0.08</f>
        <v>0</v>
      </c>
      <c r="N351" s="42">
        <f>Table13[[#This Row],[Укупан износ понуде без ПДВ ]]+Table13[[#This Row],[Износ ПДВ]]</f>
        <v>0</v>
      </c>
      <c r="O351" s="43"/>
      <c r="P351" s="43"/>
      <c r="Q351" s="43"/>
      <c r="R351" s="43"/>
      <c r="S351" s="41"/>
      <c r="T35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2" spans="1:20">
      <c r="A352" s="35">
        <v>351</v>
      </c>
      <c r="B352" s="36" t="s">
        <v>910</v>
      </c>
      <c r="C352" s="65" t="s">
        <v>911</v>
      </c>
      <c r="D352" s="66" t="s">
        <v>22</v>
      </c>
      <c r="E352" s="36"/>
      <c r="F352" s="36"/>
      <c r="G352" s="37">
        <v>5</v>
      </c>
      <c r="H352" s="38">
        <v>3447.3</v>
      </c>
      <c r="I352" s="39">
        <f t="shared" si="10"/>
        <v>17236.5</v>
      </c>
      <c r="J352" s="40">
        <f t="shared" si="11"/>
        <v>0</v>
      </c>
      <c r="K352" s="41"/>
      <c r="L352" s="42">
        <f>Table13[[#This Row],[Količina]]*Table13[[#This Row],[Појединачна цена без   ПДВ-а ]]</f>
        <v>0</v>
      </c>
      <c r="M352" s="42">
        <f>Table13[[#This Row],[Укупан износ понуде без ПДВ ]]*0.08</f>
        <v>0</v>
      </c>
      <c r="N352" s="42">
        <f>Table13[[#This Row],[Укупан износ понуде без ПДВ ]]+Table13[[#This Row],[Износ ПДВ]]</f>
        <v>0</v>
      </c>
      <c r="O352" s="43"/>
      <c r="P352" s="43"/>
      <c r="Q352" s="43"/>
      <c r="R352" s="43"/>
      <c r="S352" s="41"/>
      <c r="T35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3" spans="1:20" ht="22.5">
      <c r="A353" s="35">
        <v>352</v>
      </c>
      <c r="B353" s="36" t="s">
        <v>912</v>
      </c>
      <c r="C353" s="65" t="s">
        <v>913</v>
      </c>
      <c r="D353" s="66" t="s">
        <v>914</v>
      </c>
      <c r="E353" s="36"/>
      <c r="F353" s="36"/>
      <c r="G353" s="37">
        <v>280</v>
      </c>
      <c r="H353" s="38">
        <v>158.1</v>
      </c>
      <c r="I353" s="39">
        <f t="shared" si="10"/>
        <v>44268</v>
      </c>
      <c r="J353" s="40">
        <f t="shared" si="11"/>
        <v>0</v>
      </c>
      <c r="K353" s="41"/>
      <c r="L353" s="42">
        <f>Table13[[#This Row],[Količina]]*Table13[[#This Row],[Појединачна цена без   ПДВ-а ]]</f>
        <v>0</v>
      </c>
      <c r="M353" s="42">
        <f>Table13[[#This Row],[Укупан износ понуде без ПДВ ]]*0.08</f>
        <v>0</v>
      </c>
      <c r="N353" s="42">
        <f>Table13[[#This Row],[Укупан износ понуде без ПДВ ]]+Table13[[#This Row],[Износ ПДВ]]</f>
        <v>0</v>
      </c>
      <c r="O353" s="43"/>
      <c r="P353" s="43"/>
      <c r="Q353" s="43"/>
      <c r="R353" s="43"/>
      <c r="S353" s="41"/>
      <c r="T35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4" spans="1:20" ht="22.5">
      <c r="A354" s="35">
        <v>353</v>
      </c>
      <c r="B354" s="36" t="s">
        <v>915</v>
      </c>
      <c r="C354" s="65" t="s">
        <v>916</v>
      </c>
      <c r="D354" s="66" t="s">
        <v>917</v>
      </c>
      <c r="E354" s="36"/>
      <c r="F354" s="36"/>
      <c r="G354" s="37">
        <v>150</v>
      </c>
      <c r="H354" s="38">
        <v>363.5</v>
      </c>
      <c r="I354" s="39">
        <f t="shared" si="10"/>
        <v>54525</v>
      </c>
      <c r="J354" s="40">
        <f t="shared" si="11"/>
        <v>0</v>
      </c>
      <c r="K354" s="41"/>
      <c r="L354" s="42">
        <f>Table13[[#This Row],[Količina]]*Table13[[#This Row],[Појединачна цена без   ПДВ-а ]]</f>
        <v>0</v>
      </c>
      <c r="M354" s="42">
        <f>Table13[[#This Row],[Укупан износ понуде без ПДВ ]]*0.08</f>
        <v>0</v>
      </c>
      <c r="N354" s="42">
        <f>Table13[[#This Row],[Укупан износ понуде без ПДВ ]]+Table13[[#This Row],[Износ ПДВ]]</f>
        <v>0</v>
      </c>
      <c r="O354" s="43"/>
      <c r="P354" s="43"/>
      <c r="Q354" s="43"/>
      <c r="R354" s="43"/>
      <c r="S354" s="41"/>
      <c r="T35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5" spans="1:20" ht="22.5">
      <c r="A355" s="35">
        <v>354</v>
      </c>
      <c r="B355" s="36" t="s">
        <v>918</v>
      </c>
      <c r="C355" s="65" t="s">
        <v>919</v>
      </c>
      <c r="D355" s="66" t="s">
        <v>920</v>
      </c>
      <c r="E355" s="36"/>
      <c r="F355" s="36"/>
      <c r="G355" s="37">
        <v>100</v>
      </c>
      <c r="H355" s="38">
        <v>440.7</v>
      </c>
      <c r="I355" s="39">
        <f t="shared" si="10"/>
        <v>44070</v>
      </c>
      <c r="J355" s="40">
        <f t="shared" si="11"/>
        <v>0</v>
      </c>
      <c r="K355" s="41"/>
      <c r="L355" s="42">
        <f>Table13[[#This Row],[Količina]]*Table13[[#This Row],[Појединачна цена без   ПДВ-а ]]</f>
        <v>0</v>
      </c>
      <c r="M355" s="42">
        <f>Table13[[#This Row],[Укупан износ понуде без ПДВ ]]*0.08</f>
        <v>0</v>
      </c>
      <c r="N355" s="42">
        <f>Table13[[#This Row],[Укупан износ понуде без ПДВ ]]+Table13[[#This Row],[Износ ПДВ]]</f>
        <v>0</v>
      </c>
      <c r="O355" s="43"/>
      <c r="P355" s="43"/>
      <c r="Q355" s="43"/>
      <c r="R355" s="43"/>
      <c r="S355" s="41"/>
      <c r="T35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6" spans="1:20" ht="22.5">
      <c r="A356" s="35">
        <v>355</v>
      </c>
      <c r="B356" s="36" t="s">
        <v>921</v>
      </c>
      <c r="C356" s="65" t="s">
        <v>922</v>
      </c>
      <c r="D356" s="66" t="s">
        <v>119</v>
      </c>
      <c r="E356" s="36"/>
      <c r="F356" s="36"/>
      <c r="G356" s="37">
        <v>60</v>
      </c>
      <c r="H356" s="38">
        <v>1011.9</v>
      </c>
      <c r="I356" s="39">
        <f t="shared" si="10"/>
        <v>60714</v>
      </c>
      <c r="J356" s="40">
        <f t="shared" si="11"/>
        <v>0</v>
      </c>
      <c r="K356" s="41"/>
      <c r="L356" s="42">
        <f>Table13[[#This Row],[Količina]]*Table13[[#This Row],[Појединачна цена без   ПДВ-а ]]</f>
        <v>0</v>
      </c>
      <c r="M356" s="42">
        <f>Table13[[#This Row],[Укупан износ понуде без ПДВ ]]*0.08</f>
        <v>0</v>
      </c>
      <c r="N356" s="42">
        <f>Table13[[#This Row],[Укупан износ понуде без ПДВ ]]+Table13[[#This Row],[Износ ПДВ]]</f>
        <v>0</v>
      </c>
      <c r="O356" s="43"/>
      <c r="P356" s="43"/>
      <c r="Q356" s="43"/>
      <c r="R356" s="43"/>
      <c r="S356" s="41"/>
      <c r="T35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7" spans="1:20" ht="22.5">
      <c r="A357" s="35">
        <v>356</v>
      </c>
      <c r="B357" s="36" t="s">
        <v>923</v>
      </c>
      <c r="C357" s="65" t="s">
        <v>924</v>
      </c>
      <c r="D357" s="66" t="s">
        <v>925</v>
      </c>
      <c r="E357" s="36"/>
      <c r="F357" s="36"/>
      <c r="G357" s="37">
        <v>350</v>
      </c>
      <c r="H357" s="38">
        <v>322.5</v>
      </c>
      <c r="I357" s="39">
        <f t="shared" si="10"/>
        <v>112875</v>
      </c>
      <c r="J357" s="40">
        <f t="shared" si="11"/>
        <v>0</v>
      </c>
      <c r="K357" s="41"/>
      <c r="L357" s="42">
        <f>Table13[[#This Row],[Količina]]*Table13[[#This Row],[Појединачна цена без   ПДВ-а ]]</f>
        <v>0</v>
      </c>
      <c r="M357" s="42">
        <f>Table13[[#This Row],[Укупан износ понуде без ПДВ ]]*0.08</f>
        <v>0</v>
      </c>
      <c r="N357" s="42">
        <f>Table13[[#This Row],[Укупан износ понуде без ПДВ ]]+Table13[[#This Row],[Износ ПДВ]]</f>
        <v>0</v>
      </c>
      <c r="O357" s="43"/>
      <c r="P357" s="43"/>
      <c r="Q357" s="43"/>
      <c r="R357" s="43"/>
      <c r="S357" s="41"/>
      <c r="T35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8" spans="1:20" ht="33.75">
      <c r="A358" s="35">
        <v>357</v>
      </c>
      <c r="B358" s="44" t="s">
        <v>926</v>
      </c>
      <c r="C358" s="67" t="s">
        <v>927</v>
      </c>
      <c r="D358" s="68" t="s">
        <v>928</v>
      </c>
      <c r="E358" s="44"/>
      <c r="F358" s="44"/>
      <c r="G358" s="37">
        <v>40</v>
      </c>
      <c r="H358" s="46">
        <v>585.6</v>
      </c>
      <c r="I358" s="39">
        <f t="shared" si="10"/>
        <v>23424</v>
      </c>
      <c r="J358" s="40">
        <f t="shared" si="11"/>
        <v>0</v>
      </c>
      <c r="K358" s="41"/>
      <c r="L358" s="42">
        <f>Table13[[#This Row],[Količina]]*Table13[[#This Row],[Појединачна цена без   ПДВ-а ]]</f>
        <v>0</v>
      </c>
      <c r="M358" s="42">
        <f>Table13[[#This Row],[Укупан износ понуде без ПДВ ]]*0.08</f>
        <v>0</v>
      </c>
      <c r="N358" s="42">
        <f>Table13[[#This Row],[Укупан износ понуде без ПДВ ]]+Table13[[#This Row],[Износ ПДВ]]</f>
        <v>0</v>
      </c>
      <c r="O358" s="43"/>
      <c r="P358" s="43"/>
      <c r="Q358" s="43"/>
      <c r="R358" s="43"/>
      <c r="S358" s="41"/>
      <c r="T35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59" spans="1:20" ht="22.5">
      <c r="A359" s="35">
        <v>358</v>
      </c>
      <c r="B359" s="36" t="s">
        <v>929</v>
      </c>
      <c r="C359" s="65" t="s">
        <v>930</v>
      </c>
      <c r="D359" s="66" t="s">
        <v>931</v>
      </c>
      <c r="E359" s="36"/>
      <c r="F359" s="36"/>
      <c r="G359" s="37">
        <v>50</v>
      </c>
      <c r="H359" s="38">
        <v>297.2</v>
      </c>
      <c r="I359" s="39">
        <f t="shared" si="10"/>
        <v>14860</v>
      </c>
      <c r="J359" s="40">
        <f t="shared" si="11"/>
        <v>0</v>
      </c>
      <c r="K359" s="41"/>
      <c r="L359" s="42">
        <f>Table13[[#This Row],[Količina]]*Table13[[#This Row],[Појединачна цена без   ПДВ-а ]]</f>
        <v>0</v>
      </c>
      <c r="M359" s="42">
        <f>Table13[[#This Row],[Укупан износ понуде без ПДВ ]]*0.08</f>
        <v>0</v>
      </c>
      <c r="N359" s="42">
        <f>Table13[[#This Row],[Укупан износ понуде без ПДВ ]]+Table13[[#This Row],[Износ ПДВ]]</f>
        <v>0</v>
      </c>
      <c r="O359" s="43"/>
      <c r="P359" s="43"/>
      <c r="Q359" s="43"/>
      <c r="R359" s="43"/>
      <c r="S359" s="41"/>
      <c r="T35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0" spans="1:20" ht="22.5">
      <c r="A360" s="35">
        <v>359</v>
      </c>
      <c r="B360" s="36" t="s">
        <v>932</v>
      </c>
      <c r="C360" s="65" t="s">
        <v>933</v>
      </c>
      <c r="D360" s="66" t="s">
        <v>931</v>
      </c>
      <c r="E360" s="36"/>
      <c r="F360" s="36"/>
      <c r="G360" s="37">
        <v>10</v>
      </c>
      <c r="H360" s="38">
        <v>982.9</v>
      </c>
      <c r="I360" s="39">
        <f t="shared" si="10"/>
        <v>9829</v>
      </c>
      <c r="J360" s="40">
        <f t="shared" si="11"/>
        <v>0</v>
      </c>
      <c r="K360" s="41"/>
      <c r="L360" s="42">
        <f>Table13[[#This Row],[Količina]]*Table13[[#This Row],[Појединачна цена без   ПДВ-а ]]</f>
        <v>0</v>
      </c>
      <c r="M360" s="42">
        <f>Table13[[#This Row],[Укупан износ понуде без ПДВ ]]*0.08</f>
        <v>0</v>
      </c>
      <c r="N360" s="42">
        <f>Table13[[#This Row],[Укупан износ понуде без ПДВ ]]+Table13[[#This Row],[Износ ПДВ]]</f>
        <v>0</v>
      </c>
      <c r="O360" s="43"/>
      <c r="P360" s="43"/>
      <c r="Q360" s="43"/>
      <c r="R360" s="43"/>
      <c r="S360" s="41"/>
      <c r="T36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1" spans="1:20" ht="22.5">
      <c r="A361" s="35">
        <v>360</v>
      </c>
      <c r="B361" s="36" t="s">
        <v>934</v>
      </c>
      <c r="C361" s="65" t="s">
        <v>935</v>
      </c>
      <c r="D361" s="66" t="s">
        <v>281</v>
      </c>
      <c r="E361" s="36"/>
      <c r="F361" s="36"/>
      <c r="G361" s="37">
        <v>2200</v>
      </c>
      <c r="H361" s="38">
        <v>77.7</v>
      </c>
      <c r="I361" s="39">
        <f t="shared" si="10"/>
        <v>170940</v>
      </c>
      <c r="J361" s="40">
        <f t="shared" si="11"/>
        <v>0</v>
      </c>
      <c r="K361" s="41"/>
      <c r="L361" s="42">
        <f>Table13[[#This Row],[Količina]]*Table13[[#This Row],[Појединачна цена без   ПДВ-а ]]</f>
        <v>0</v>
      </c>
      <c r="M361" s="42">
        <f>Table13[[#This Row],[Укупан износ понуде без ПДВ ]]*0.08</f>
        <v>0</v>
      </c>
      <c r="N361" s="42">
        <f>Table13[[#This Row],[Укупан износ понуде без ПДВ ]]+Table13[[#This Row],[Износ ПДВ]]</f>
        <v>0</v>
      </c>
      <c r="O361" s="43"/>
      <c r="P361" s="43"/>
      <c r="Q361" s="43"/>
      <c r="R361" s="43"/>
      <c r="S361" s="41"/>
      <c r="T36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2" spans="1:20" ht="22.5">
      <c r="A362" s="35">
        <v>361</v>
      </c>
      <c r="B362" s="36" t="s">
        <v>936</v>
      </c>
      <c r="C362" s="65" t="s">
        <v>937</v>
      </c>
      <c r="D362" s="66" t="s">
        <v>281</v>
      </c>
      <c r="E362" s="36"/>
      <c r="F362" s="36"/>
      <c r="G362" s="37">
        <v>2300</v>
      </c>
      <c r="H362" s="38">
        <v>161</v>
      </c>
      <c r="I362" s="39">
        <f t="shared" si="10"/>
        <v>370300</v>
      </c>
      <c r="J362" s="40">
        <f t="shared" si="11"/>
        <v>0</v>
      </c>
      <c r="K362" s="41"/>
      <c r="L362" s="42">
        <f>Table13[[#This Row],[Količina]]*Table13[[#This Row],[Појединачна цена без   ПДВ-а ]]</f>
        <v>0</v>
      </c>
      <c r="M362" s="42">
        <f>Table13[[#This Row],[Укупан износ понуде без ПДВ ]]*0.08</f>
        <v>0</v>
      </c>
      <c r="N362" s="42">
        <f>Table13[[#This Row],[Укупан износ понуде без ПДВ ]]+Table13[[#This Row],[Износ ПДВ]]</f>
        <v>0</v>
      </c>
      <c r="O362" s="43"/>
      <c r="P362" s="43"/>
      <c r="Q362" s="43"/>
      <c r="R362" s="43"/>
      <c r="S362" s="41"/>
      <c r="T36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3" spans="1:20" ht="22.5">
      <c r="A363" s="35">
        <v>362</v>
      </c>
      <c r="B363" s="36" t="s">
        <v>938</v>
      </c>
      <c r="C363" s="65" t="s">
        <v>939</v>
      </c>
      <c r="D363" s="66" t="s">
        <v>281</v>
      </c>
      <c r="E363" s="36"/>
      <c r="F363" s="36"/>
      <c r="G363" s="37">
        <v>1000</v>
      </c>
      <c r="H363" s="38">
        <v>155.4</v>
      </c>
      <c r="I363" s="39">
        <f t="shared" si="10"/>
        <v>155400</v>
      </c>
      <c r="J363" s="40">
        <f t="shared" si="11"/>
        <v>0</v>
      </c>
      <c r="K363" s="41"/>
      <c r="L363" s="42">
        <f>Table13[[#This Row],[Količina]]*Table13[[#This Row],[Појединачна цена без   ПДВ-а ]]</f>
        <v>0</v>
      </c>
      <c r="M363" s="42">
        <f>Table13[[#This Row],[Укупан износ понуде без ПДВ ]]*0.08</f>
        <v>0</v>
      </c>
      <c r="N363" s="42">
        <f>Table13[[#This Row],[Укупан износ понуде без ПДВ ]]+Table13[[#This Row],[Износ ПДВ]]</f>
        <v>0</v>
      </c>
      <c r="O363" s="43"/>
      <c r="P363" s="43"/>
      <c r="Q363" s="43"/>
      <c r="R363" s="43"/>
      <c r="S363" s="41"/>
      <c r="T36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4" spans="1:20" ht="22.5">
      <c r="A364" s="35">
        <v>363</v>
      </c>
      <c r="B364" s="36" t="s">
        <v>940</v>
      </c>
      <c r="C364" s="65" t="s">
        <v>941</v>
      </c>
      <c r="D364" s="66" t="s">
        <v>942</v>
      </c>
      <c r="E364" s="36"/>
      <c r="F364" s="36"/>
      <c r="G364" s="37">
        <v>10</v>
      </c>
      <c r="H364" s="38">
        <v>231.1</v>
      </c>
      <c r="I364" s="39">
        <f t="shared" si="10"/>
        <v>2311</v>
      </c>
      <c r="J364" s="40">
        <f t="shared" si="11"/>
        <v>0</v>
      </c>
      <c r="K364" s="41"/>
      <c r="L364" s="42">
        <f>Table13[[#This Row],[Količina]]*Table13[[#This Row],[Појединачна цена без   ПДВ-а ]]</f>
        <v>0</v>
      </c>
      <c r="M364" s="42">
        <f>Table13[[#This Row],[Укупан износ понуде без ПДВ ]]*0.08</f>
        <v>0</v>
      </c>
      <c r="N364" s="42">
        <f>Table13[[#This Row],[Укупан износ понуде без ПДВ ]]+Table13[[#This Row],[Износ ПДВ]]</f>
        <v>0</v>
      </c>
      <c r="O364" s="43"/>
      <c r="P364" s="43"/>
      <c r="Q364" s="43"/>
      <c r="R364" s="43"/>
      <c r="S364" s="41"/>
      <c r="T36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5" spans="1:20" ht="22.5">
      <c r="A365" s="35">
        <v>364</v>
      </c>
      <c r="B365" s="36" t="s">
        <v>943</v>
      </c>
      <c r="C365" s="65" t="s">
        <v>944</v>
      </c>
      <c r="D365" s="66" t="s">
        <v>945</v>
      </c>
      <c r="E365" s="36"/>
      <c r="F365" s="36"/>
      <c r="G365" s="37">
        <v>25</v>
      </c>
      <c r="H365" s="38">
        <v>600.29999999999995</v>
      </c>
      <c r="I365" s="39">
        <f t="shared" si="10"/>
        <v>15007.499999999998</v>
      </c>
      <c r="J365" s="40">
        <f t="shared" si="11"/>
        <v>0</v>
      </c>
      <c r="K365" s="41"/>
      <c r="L365" s="42">
        <f>Table13[[#This Row],[Količina]]*Table13[[#This Row],[Појединачна цена без   ПДВ-а ]]</f>
        <v>0</v>
      </c>
      <c r="M365" s="42">
        <f>Table13[[#This Row],[Укупан износ понуде без ПДВ ]]*0.08</f>
        <v>0</v>
      </c>
      <c r="N365" s="42">
        <f>Table13[[#This Row],[Укупан износ понуде без ПДВ ]]+Table13[[#This Row],[Износ ПДВ]]</f>
        <v>0</v>
      </c>
      <c r="O365" s="43"/>
      <c r="P365" s="43"/>
      <c r="Q365" s="43"/>
      <c r="R365" s="43"/>
      <c r="S365" s="41"/>
      <c r="T36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6" spans="1:20" ht="22.5">
      <c r="A366" s="35">
        <v>365</v>
      </c>
      <c r="B366" s="36" t="s">
        <v>946</v>
      </c>
      <c r="C366" s="65" t="s">
        <v>947</v>
      </c>
      <c r="D366" s="66" t="s">
        <v>945</v>
      </c>
      <c r="E366" s="36"/>
      <c r="F366" s="36"/>
      <c r="G366" s="37">
        <v>60</v>
      </c>
      <c r="H366" s="38">
        <v>466.2</v>
      </c>
      <c r="I366" s="39">
        <f t="shared" si="10"/>
        <v>27972</v>
      </c>
      <c r="J366" s="40">
        <f t="shared" si="11"/>
        <v>0</v>
      </c>
      <c r="K366" s="41"/>
      <c r="L366" s="42">
        <f>Table13[[#This Row],[Količina]]*Table13[[#This Row],[Појединачна цена без   ПДВ-а ]]</f>
        <v>0</v>
      </c>
      <c r="M366" s="42">
        <f>Table13[[#This Row],[Укупан износ понуде без ПДВ ]]*0.08</f>
        <v>0</v>
      </c>
      <c r="N366" s="42">
        <f>Table13[[#This Row],[Укупан износ понуде без ПДВ ]]+Table13[[#This Row],[Износ ПДВ]]</f>
        <v>0</v>
      </c>
      <c r="O366" s="43"/>
      <c r="P366" s="43"/>
      <c r="Q366" s="43"/>
      <c r="R366" s="43"/>
      <c r="S366" s="41"/>
      <c r="T36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7" spans="1:20" ht="22.5">
      <c r="A367" s="35">
        <v>366</v>
      </c>
      <c r="B367" s="44" t="s">
        <v>948</v>
      </c>
      <c r="C367" s="67" t="s">
        <v>949</v>
      </c>
      <c r="D367" s="68" t="s">
        <v>950</v>
      </c>
      <c r="E367" s="44"/>
      <c r="F367" s="44"/>
      <c r="G367" s="37">
        <v>3</v>
      </c>
      <c r="H367" s="46">
        <v>925.9</v>
      </c>
      <c r="I367" s="39">
        <f t="shared" si="10"/>
        <v>2777.7</v>
      </c>
      <c r="J367" s="40">
        <f t="shared" si="11"/>
        <v>0</v>
      </c>
      <c r="K367" s="41"/>
      <c r="L367" s="42">
        <f>Table13[[#This Row],[Količina]]*Table13[[#This Row],[Појединачна цена без   ПДВ-а ]]</f>
        <v>0</v>
      </c>
      <c r="M367" s="42">
        <f>Table13[[#This Row],[Укупан износ понуде без ПДВ ]]*0.08</f>
        <v>0</v>
      </c>
      <c r="N367" s="42">
        <f>Table13[[#This Row],[Укупан износ понуде без ПДВ ]]+Table13[[#This Row],[Износ ПДВ]]</f>
        <v>0</v>
      </c>
      <c r="O367" s="43"/>
      <c r="P367" s="43"/>
      <c r="Q367" s="43"/>
      <c r="R367" s="43"/>
      <c r="S367" s="41"/>
      <c r="T36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8" spans="1:20" ht="22.5">
      <c r="A368" s="35">
        <v>367</v>
      </c>
      <c r="B368" s="44" t="s">
        <v>951</v>
      </c>
      <c r="C368" s="67" t="s">
        <v>952</v>
      </c>
      <c r="D368" s="68" t="s">
        <v>950</v>
      </c>
      <c r="E368" s="44"/>
      <c r="F368" s="44"/>
      <c r="G368" s="37">
        <v>3</v>
      </c>
      <c r="H368" s="46">
        <v>853.8</v>
      </c>
      <c r="I368" s="39">
        <f t="shared" si="10"/>
        <v>2561.3999999999996</v>
      </c>
      <c r="J368" s="40">
        <f t="shared" si="11"/>
        <v>0</v>
      </c>
      <c r="K368" s="41"/>
      <c r="L368" s="42">
        <f>Table13[[#This Row],[Količina]]*Table13[[#This Row],[Појединачна цена без   ПДВ-а ]]</f>
        <v>0</v>
      </c>
      <c r="M368" s="42">
        <f>Table13[[#This Row],[Укупан износ понуде без ПДВ ]]*0.08</f>
        <v>0</v>
      </c>
      <c r="N368" s="42">
        <f>Table13[[#This Row],[Укупан износ понуде без ПДВ ]]+Table13[[#This Row],[Износ ПДВ]]</f>
        <v>0</v>
      </c>
      <c r="O368" s="43"/>
      <c r="P368" s="43"/>
      <c r="Q368" s="43"/>
      <c r="R368" s="43"/>
      <c r="S368" s="41"/>
      <c r="T36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69" spans="1:20" ht="22.5">
      <c r="A369" s="35">
        <v>368</v>
      </c>
      <c r="B369" s="36" t="s">
        <v>953</v>
      </c>
      <c r="C369" s="65" t="s">
        <v>954</v>
      </c>
      <c r="D369" s="66" t="s">
        <v>955</v>
      </c>
      <c r="E369" s="36"/>
      <c r="F369" s="36"/>
      <c r="G369" s="37">
        <v>300</v>
      </c>
      <c r="H369" s="38">
        <v>425.8</v>
      </c>
      <c r="I369" s="39">
        <f t="shared" si="10"/>
        <v>127740</v>
      </c>
      <c r="J369" s="40">
        <f t="shared" si="11"/>
        <v>0</v>
      </c>
      <c r="K369" s="41"/>
      <c r="L369" s="42">
        <f>Table13[[#This Row],[Količina]]*Table13[[#This Row],[Појединачна цена без   ПДВ-а ]]</f>
        <v>0</v>
      </c>
      <c r="M369" s="42">
        <f>Table13[[#This Row],[Укупан износ понуде без ПДВ ]]*0.08</f>
        <v>0</v>
      </c>
      <c r="N369" s="42">
        <f>Table13[[#This Row],[Укупан износ понуде без ПДВ ]]+Table13[[#This Row],[Износ ПДВ]]</f>
        <v>0</v>
      </c>
      <c r="O369" s="43"/>
      <c r="P369" s="43"/>
      <c r="Q369" s="43"/>
      <c r="R369" s="43"/>
      <c r="S369" s="41"/>
      <c r="T36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0" spans="1:20" ht="22.5">
      <c r="A370" s="35">
        <v>369</v>
      </c>
      <c r="B370" s="36" t="s">
        <v>956</v>
      </c>
      <c r="C370" s="65" t="s">
        <v>957</v>
      </c>
      <c r="D370" s="66" t="s">
        <v>958</v>
      </c>
      <c r="E370" s="36"/>
      <c r="F370" s="36"/>
      <c r="G370" s="37">
        <v>150</v>
      </c>
      <c r="H370" s="38">
        <v>803.4</v>
      </c>
      <c r="I370" s="39">
        <f t="shared" si="10"/>
        <v>120510</v>
      </c>
      <c r="J370" s="40">
        <f t="shared" si="11"/>
        <v>0</v>
      </c>
      <c r="K370" s="41"/>
      <c r="L370" s="42">
        <f>Table13[[#This Row],[Količina]]*Table13[[#This Row],[Појединачна цена без   ПДВ-а ]]</f>
        <v>0</v>
      </c>
      <c r="M370" s="42">
        <f>Table13[[#This Row],[Укупан износ понуде без ПДВ ]]*0.08</f>
        <v>0</v>
      </c>
      <c r="N370" s="42">
        <f>Table13[[#This Row],[Укупан износ понуде без ПДВ ]]+Table13[[#This Row],[Износ ПДВ]]</f>
        <v>0</v>
      </c>
      <c r="O370" s="43"/>
      <c r="P370" s="43"/>
      <c r="Q370" s="43"/>
      <c r="R370" s="43"/>
      <c r="S370" s="41"/>
      <c r="T37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1" spans="1:20" ht="22.5">
      <c r="A371" s="35">
        <v>370</v>
      </c>
      <c r="B371" s="36" t="s">
        <v>959</v>
      </c>
      <c r="C371" s="65" t="s">
        <v>960</v>
      </c>
      <c r="D371" s="66" t="s">
        <v>373</v>
      </c>
      <c r="E371" s="36"/>
      <c r="F371" s="36"/>
      <c r="G371" s="37">
        <v>1100</v>
      </c>
      <c r="H371" s="38">
        <v>124.4</v>
      </c>
      <c r="I371" s="39">
        <f t="shared" si="10"/>
        <v>136840</v>
      </c>
      <c r="J371" s="40">
        <f t="shared" si="11"/>
        <v>0</v>
      </c>
      <c r="K371" s="41"/>
      <c r="L371" s="42">
        <f>Table13[[#This Row],[Količina]]*Table13[[#This Row],[Појединачна цена без   ПДВ-а ]]</f>
        <v>0</v>
      </c>
      <c r="M371" s="42">
        <f>Table13[[#This Row],[Укупан износ понуде без ПДВ ]]*0.08</f>
        <v>0</v>
      </c>
      <c r="N371" s="42">
        <f>Table13[[#This Row],[Укупан износ понуде без ПДВ ]]+Table13[[#This Row],[Износ ПДВ]]</f>
        <v>0</v>
      </c>
      <c r="O371" s="43"/>
      <c r="P371" s="43"/>
      <c r="Q371" s="43"/>
      <c r="R371" s="43"/>
      <c r="S371" s="41"/>
      <c r="T37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2" spans="1:20" ht="22.5">
      <c r="A372" s="35">
        <v>371</v>
      </c>
      <c r="B372" s="36" t="s">
        <v>961</v>
      </c>
      <c r="C372" s="65" t="s">
        <v>962</v>
      </c>
      <c r="D372" s="66" t="s">
        <v>373</v>
      </c>
      <c r="E372" s="36"/>
      <c r="F372" s="36"/>
      <c r="G372" s="37">
        <v>2100</v>
      </c>
      <c r="H372" s="38">
        <v>248.9</v>
      </c>
      <c r="I372" s="39">
        <f t="shared" si="10"/>
        <v>522690</v>
      </c>
      <c r="J372" s="40">
        <f t="shared" si="11"/>
        <v>0</v>
      </c>
      <c r="K372" s="41"/>
      <c r="L372" s="42">
        <f>Table13[[#This Row],[Količina]]*Table13[[#This Row],[Појединачна цена без   ПДВ-а ]]</f>
        <v>0</v>
      </c>
      <c r="M372" s="42">
        <f>Table13[[#This Row],[Укупан износ понуде без ПДВ ]]*0.08</f>
        <v>0</v>
      </c>
      <c r="N372" s="42">
        <f>Table13[[#This Row],[Укупан износ понуде без ПДВ ]]+Table13[[#This Row],[Износ ПДВ]]</f>
        <v>0</v>
      </c>
      <c r="O372" s="43"/>
      <c r="P372" s="43"/>
      <c r="Q372" s="43"/>
      <c r="R372" s="43"/>
      <c r="S372" s="41"/>
      <c r="T37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3" spans="1:20" ht="22.5">
      <c r="A373" s="35">
        <v>372</v>
      </c>
      <c r="B373" s="36" t="s">
        <v>963</v>
      </c>
      <c r="C373" s="65" t="s">
        <v>964</v>
      </c>
      <c r="D373" s="66" t="s">
        <v>368</v>
      </c>
      <c r="E373" s="36"/>
      <c r="F373" s="36"/>
      <c r="G373" s="37">
        <v>1100</v>
      </c>
      <c r="H373" s="38">
        <v>184.2</v>
      </c>
      <c r="I373" s="39">
        <f t="shared" si="10"/>
        <v>202620</v>
      </c>
      <c r="J373" s="40">
        <f t="shared" si="11"/>
        <v>0</v>
      </c>
      <c r="K373" s="41"/>
      <c r="L373" s="42">
        <f>Table13[[#This Row],[Količina]]*Table13[[#This Row],[Појединачна цена без   ПДВ-а ]]</f>
        <v>0</v>
      </c>
      <c r="M373" s="42">
        <f>Table13[[#This Row],[Укупан износ понуде без ПДВ ]]*0.08</f>
        <v>0</v>
      </c>
      <c r="N373" s="42">
        <f>Table13[[#This Row],[Укупан износ понуде без ПДВ ]]+Table13[[#This Row],[Износ ПДВ]]</f>
        <v>0</v>
      </c>
      <c r="O373" s="43"/>
      <c r="P373" s="43"/>
      <c r="Q373" s="43"/>
      <c r="R373" s="43"/>
      <c r="S373" s="41"/>
      <c r="T37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4" spans="1:20" ht="22.5">
      <c r="A374" s="35">
        <v>373</v>
      </c>
      <c r="B374" s="36" t="s">
        <v>965</v>
      </c>
      <c r="C374" s="65" t="s">
        <v>966</v>
      </c>
      <c r="D374" s="66" t="s">
        <v>368</v>
      </c>
      <c r="E374" s="36"/>
      <c r="F374" s="36"/>
      <c r="G374" s="37">
        <v>1200</v>
      </c>
      <c r="H374" s="38">
        <v>154.4</v>
      </c>
      <c r="I374" s="39">
        <f t="shared" si="10"/>
        <v>185280</v>
      </c>
      <c r="J374" s="40">
        <f t="shared" si="11"/>
        <v>0</v>
      </c>
      <c r="K374" s="41"/>
      <c r="L374" s="42">
        <f>Table13[[#This Row],[Količina]]*Table13[[#This Row],[Појединачна цена без   ПДВ-а ]]</f>
        <v>0</v>
      </c>
      <c r="M374" s="42">
        <f>Table13[[#This Row],[Укупан износ понуде без ПДВ ]]*0.08</f>
        <v>0</v>
      </c>
      <c r="N374" s="42">
        <f>Table13[[#This Row],[Укупан износ понуде без ПДВ ]]+Table13[[#This Row],[Износ ПДВ]]</f>
        <v>0</v>
      </c>
      <c r="O374" s="43"/>
      <c r="P374" s="43"/>
      <c r="Q374" s="43"/>
      <c r="R374" s="43"/>
      <c r="S374" s="41"/>
      <c r="T37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5" spans="1:20" ht="22.5">
      <c r="A375" s="35">
        <v>374</v>
      </c>
      <c r="B375" s="36" t="s">
        <v>967</v>
      </c>
      <c r="C375" s="65" t="s">
        <v>968</v>
      </c>
      <c r="D375" s="66" t="s">
        <v>103</v>
      </c>
      <c r="E375" s="36"/>
      <c r="F375" s="36"/>
      <c r="G375" s="37">
        <v>450</v>
      </c>
      <c r="H375" s="38">
        <v>200.2</v>
      </c>
      <c r="I375" s="39">
        <f t="shared" si="10"/>
        <v>90090</v>
      </c>
      <c r="J375" s="40">
        <f t="shared" si="11"/>
        <v>0</v>
      </c>
      <c r="K375" s="41"/>
      <c r="L375" s="42">
        <f>Table13[[#This Row],[Količina]]*Table13[[#This Row],[Појединачна цена без   ПДВ-а ]]</f>
        <v>0</v>
      </c>
      <c r="M375" s="42">
        <f>Table13[[#This Row],[Укупан износ понуде без ПДВ ]]*0.08</f>
        <v>0</v>
      </c>
      <c r="N375" s="42">
        <f>Table13[[#This Row],[Укупан износ понуде без ПДВ ]]+Table13[[#This Row],[Износ ПДВ]]</f>
        <v>0</v>
      </c>
      <c r="O375" s="43"/>
      <c r="P375" s="43"/>
      <c r="Q375" s="43"/>
      <c r="R375" s="43"/>
      <c r="S375" s="41"/>
      <c r="T37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6" spans="1:20" ht="22.5">
      <c r="A376" s="35">
        <v>375</v>
      </c>
      <c r="B376" s="36" t="s">
        <v>969</v>
      </c>
      <c r="C376" s="65" t="s">
        <v>970</v>
      </c>
      <c r="D376" s="66" t="s">
        <v>103</v>
      </c>
      <c r="E376" s="36"/>
      <c r="F376" s="36"/>
      <c r="G376" s="37">
        <v>650</v>
      </c>
      <c r="H376" s="38">
        <v>348.5</v>
      </c>
      <c r="I376" s="39">
        <f t="shared" si="10"/>
        <v>226525</v>
      </c>
      <c r="J376" s="40">
        <f t="shared" si="11"/>
        <v>0</v>
      </c>
      <c r="K376" s="41"/>
      <c r="L376" s="42">
        <f>Table13[[#This Row],[Količina]]*Table13[[#This Row],[Појединачна цена без   ПДВ-а ]]</f>
        <v>0</v>
      </c>
      <c r="M376" s="42">
        <f>Table13[[#This Row],[Укупан износ понуде без ПДВ ]]*0.08</f>
        <v>0</v>
      </c>
      <c r="N376" s="42">
        <f>Table13[[#This Row],[Укупан износ понуде без ПДВ ]]+Table13[[#This Row],[Износ ПДВ]]</f>
        <v>0</v>
      </c>
      <c r="O376" s="43"/>
      <c r="P376" s="43"/>
      <c r="Q376" s="43"/>
      <c r="R376" s="43"/>
      <c r="S376" s="41"/>
      <c r="T37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7" spans="1:20" ht="22.5">
      <c r="A377" s="35">
        <v>376</v>
      </c>
      <c r="B377" s="36" t="s">
        <v>971</v>
      </c>
      <c r="C377" s="65" t="s">
        <v>972</v>
      </c>
      <c r="D377" s="66" t="s">
        <v>141</v>
      </c>
      <c r="E377" s="36"/>
      <c r="F377" s="36"/>
      <c r="G377" s="37">
        <v>450</v>
      </c>
      <c r="H377" s="38">
        <v>101.8</v>
      </c>
      <c r="I377" s="39">
        <f t="shared" si="10"/>
        <v>45810</v>
      </c>
      <c r="J377" s="40">
        <f t="shared" si="11"/>
        <v>0</v>
      </c>
      <c r="K377" s="41"/>
      <c r="L377" s="42">
        <f>Table13[[#This Row],[Količina]]*Table13[[#This Row],[Појединачна цена без   ПДВ-а ]]</f>
        <v>0</v>
      </c>
      <c r="M377" s="42">
        <f>Table13[[#This Row],[Укупан износ понуде без ПДВ ]]*0.08</f>
        <v>0</v>
      </c>
      <c r="N377" s="42">
        <f>Table13[[#This Row],[Укупан износ понуде без ПДВ ]]+Table13[[#This Row],[Износ ПДВ]]</f>
        <v>0</v>
      </c>
      <c r="O377" s="43"/>
      <c r="P377" s="43"/>
      <c r="Q377" s="43"/>
      <c r="R377" s="43"/>
      <c r="S377" s="41"/>
      <c r="T37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8" spans="1:20" ht="22.5">
      <c r="A378" s="35">
        <v>377</v>
      </c>
      <c r="B378" s="36" t="s">
        <v>973</v>
      </c>
      <c r="C378" s="65" t="s">
        <v>974</v>
      </c>
      <c r="D378" s="66" t="s">
        <v>975</v>
      </c>
      <c r="E378" s="36"/>
      <c r="F378" s="36"/>
      <c r="G378" s="37">
        <v>6</v>
      </c>
      <c r="H378" s="38">
        <v>2300.5</v>
      </c>
      <c r="I378" s="39">
        <f t="shared" si="10"/>
        <v>13803</v>
      </c>
      <c r="J378" s="40">
        <f t="shared" si="11"/>
        <v>0</v>
      </c>
      <c r="K378" s="41"/>
      <c r="L378" s="42">
        <f>Table13[[#This Row],[Količina]]*Table13[[#This Row],[Појединачна цена без   ПДВ-а ]]</f>
        <v>0</v>
      </c>
      <c r="M378" s="42">
        <f>Table13[[#This Row],[Укупан износ понуде без ПДВ ]]*0.08</f>
        <v>0</v>
      </c>
      <c r="N378" s="42">
        <f>Table13[[#This Row],[Укупан износ понуде без ПДВ ]]+Table13[[#This Row],[Износ ПДВ]]</f>
        <v>0</v>
      </c>
      <c r="O378" s="43"/>
      <c r="P378" s="43"/>
      <c r="Q378" s="43"/>
      <c r="R378" s="43"/>
      <c r="S378" s="41"/>
      <c r="T37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79" spans="1:20" ht="22.5">
      <c r="A379" s="35">
        <v>378</v>
      </c>
      <c r="B379" s="36" t="s">
        <v>976</v>
      </c>
      <c r="C379" s="65" t="s">
        <v>977</v>
      </c>
      <c r="D379" s="66" t="s">
        <v>975</v>
      </c>
      <c r="E379" s="36"/>
      <c r="F379" s="36"/>
      <c r="G379" s="37">
        <v>12</v>
      </c>
      <c r="H379" s="38">
        <v>8430</v>
      </c>
      <c r="I379" s="39">
        <f t="shared" si="10"/>
        <v>101160</v>
      </c>
      <c r="J379" s="40">
        <f t="shared" si="11"/>
        <v>0</v>
      </c>
      <c r="K379" s="41"/>
      <c r="L379" s="42">
        <f>Table13[[#This Row],[Količina]]*Table13[[#This Row],[Појединачна цена без   ПДВ-а ]]</f>
        <v>0</v>
      </c>
      <c r="M379" s="42">
        <f>Table13[[#This Row],[Укупан износ понуде без ПДВ ]]*0.08</f>
        <v>0</v>
      </c>
      <c r="N379" s="42">
        <f>Table13[[#This Row],[Укупан износ понуде без ПДВ ]]+Table13[[#This Row],[Износ ПДВ]]</f>
        <v>0</v>
      </c>
      <c r="O379" s="43"/>
      <c r="P379" s="43"/>
      <c r="Q379" s="43"/>
      <c r="R379" s="43"/>
      <c r="S379" s="41"/>
      <c r="T37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0" spans="1:20" ht="22.5">
      <c r="A380" s="35">
        <v>379</v>
      </c>
      <c r="B380" s="36" t="s">
        <v>978</v>
      </c>
      <c r="C380" s="65" t="s">
        <v>979</v>
      </c>
      <c r="D380" s="66" t="s">
        <v>980</v>
      </c>
      <c r="E380" s="36"/>
      <c r="F380" s="36"/>
      <c r="G380" s="37">
        <v>230</v>
      </c>
      <c r="H380" s="38">
        <v>281.8</v>
      </c>
      <c r="I380" s="39">
        <f t="shared" si="10"/>
        <v>64814</v>
      </c>
      <c r="J380" s="40">
        <f t="shared" si="11"/>
        <v>0</v>
      </c>
      <c r="K380" s="41"/>
      <c r="L380" s="42">
        <f>Table13[[#This Row],[Količina]]*Table13[[#This Row],[Појединачна цена без   ПДВ-а ]]</f>
        <v>0</v>
      </c>
      <c r="M380" s="42">
        <f>Table13[[#This Row],[Укупан износ понуде без ПДВ ]]*0.08</f>
        <v>0</v>
      </c>
      <c r="N380" s="42">
        <f>Table13[[#This Row],[Укупан износ понуде без ПДВ ]]+Table13[[#This Row],[Износ ПДВ]]</f>
        <v>0</v>
      </c>
      <c r="O380" s="43"/>
      <c r="P380" s="43"/>
      <c r="Q380" s="43"/>
      <c r="R380" s="43"/>
      <c r="S380" s="41"/>
      <c r="T38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1" spans="1:20" ht="22.5">
      <c r="A381" s="35">
        <v>380</v>
      </c>
      <c r="B381" s="36" t="s">
        <v>981</v>
      </c>
      <c r="C381" s="65" t="s">
        <v>982</v>
      </c>
      <c r="D381" s="66" t="s">
        <v>983</v>
      </c>
      <c r="E381" s="36"/>
      <c r="F381" s="36"/>
      <c r="G381" s="37">
        <v>700</v>
      </c>
      <c r="H381" s="38">
        <v>359.9</v>
      </c>
      <c r="I381" s="39">
        <f t="shared" si="10"/>
        <v>251929.99999999997</v>
      </c>
      <c r="J381" s="40">
        <f t="shared" si="11"/>
        <v>0</v>
      </c>
      <c r="K381" s="41"/>
      <c r="L381" s="42">
        <f>Table13[[#This Row],[Količina]]*Table13[[#This Row],[Појединачна цена без   ПДВ-а ]]</f>
        <v>0</v>
      </c>
      <c r="M381" s="42">
        <f>Table13[[#This Row],[Укупан износ понуде без ПДВ ]]*0.08</f>
        <v>0</v>
      </c>
      <c r="N381" s="42">
        <f>Table13[[#This Row],[Укупан износ понуде без ПДВ ]]+Table13[[#This Row],[Износ ПДВ]]</f>
        <v>0</v>
      </c>
      <c r="O381" s="43"/>
      <c r="P381" s="43"/>
      <c r="Q381" s="43"/>
      <c r="R381" s="43"/>
      <c r="S381" s="41"/>
      <c r="T38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2" spans="1:20" ht="22.5">
      <c r="A382" s="35">
        <v>381</v>
      </c>
      <c r="B382" s="36" t="s">
        <v>984</v>
      </c>
      <c r="C382" s="65" t="s">
        <v>985</v>
      </c>
      <c r="D382" s="66" t="s">
        <v>983</v>
      </c>
      <c r="E382" s="36"/>
      <c r="F382" s="36"/>
      <c r="G382" s="37">
        <v>80</v>
      </c>
      <c r="H382" s="38">
        <v>648</v>
      </c>
      <c r="I382" s="39">
        <f t="shared" si="10"/>
        <v>51840</v>
      </c>
      <c r="J382" s="40">
        <f t="shared" si="11"/>
        <v>0</v>
      </c>
      <c r="K382" s="41"/>
      <c r="L382" s="42">
        <f>Table13[[#This Row],[Količina]]*Table13[[#This Row],[Појединачна цена без   ПДВ-а ]]</f>
        <v>0</v>
      </c>
      <c r="M382" s="42">
        <f>Table13[[#This Row],[Укупан износ понуде без ПДВ ]]*0.08</f>
        <v>0</v>
      </c>
      <c r="N382" s="42">
        <f>Table13[[#This Row],[Укупан износ понуде без ПДВ ]]+Table13[[#This Row],[Износ ПДВ]]</f>
        <v>0</v>
      </c>
      <c r="O382" s="43"/>
      <c r="P382" s="43"/>
      <c r="Q382" s="43"/>
      <c r="R382" s="43"/>
      <c r="S382" s="41"/>
      <c r="T38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3" spans="1:20" ht="22.5">
      <c r="A383" s="35">
        <v>382</v>
      </c>
      <c r="B383" s="36" t="s">
        <v>986</v>
      </c>
      <c r="C383" s="65" t="s">
        <v>987</v>
      </c>
      <c r="D383" s="66" t="s">
        <v>988</v>
      </c>
      <c r="E383" s="36"/>
      <c r="F383" s="36"/>
      <c r="G383" s="37">
        <v>180</v>
      </c>
      <c r="H383" s="38">
        <v>107.9</v>
      </c>
      <c r="I383" s="39">
        <f t="shared" si="10"/>
        <v>19422</v>
      </c>
      <c r="J383" s="40">
        <f t="shared" si="11"/>
        <v>0</v>
      </c>
      <c r="K383" s="41"/>
      <c r="L383" s="42">
        <f>Table13[[#This Row],[Količina]]*Table13[[#This Row],[Појединачна цена без   ПДВ-а ]]</f>
        <v>0</v>
      </c>
      <c r="M383" s="42">
        <f>Table13[[#This Row],[Укупан износ понуде без ПДВ ]]*0.08</f>
        <v>0</v>
      </c>
      <c r="N383" s="42">
        <f>Table13[[#This Row],[Укупан износ понуде без ПДВ ]]+Table13[[#This Row],[Износ ПДВ]]</f>
        <v>0</v>
      </c>
      <c r="O383" s="43"/>
      <c r="P383" s="43"/>
      <c r="Q383" s="43"/>
      <c r="R383" s="43"/>
      <c r="S383" s="41"/>
      <c r="T38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4" spans="1:20" ht="22.5">
      <c r="A384" s="35">
        <v>383</v>
      </c>
      <c r="B384" s="36" t="s">
        <v>989</v>
      </c>
      <c r="C384" s="65" t="s">
        <v>990</v>
      </c>
      <c r="D384" s="66" t="s">
        <v>991</v>
      </c>
      <c r="E384" s="36"/>
      <c r="F384" s="36"/>
      <c r="G384" s="37">
        <v>30</v>
      </c>
      <c r="H384" s="38">
        <v>134.4</v>
      </c>
      <c r="I384" s="39">
        <f t="shared" si="10"/>
        <v>4032</v>
      </c>
      <c r="J384" s="40">
        <f t="shared" si="11"/>
        <v>0</v>
      </c>
      <c r="K384" s="41"/>
      <c r="L384" s="42">
        <f>Table13[[#This Row],[Količina]]*Table13[[#This Row],[Појединачна цена без   ПДВ-а ]]</f>
        <v>0</v>
      </c>
      <c r="M384" s="42">
        <f>Table13[[#This Row],[Укупан износ понуде без ПДВ ]]*0.08</f>
        <v>0</v>
      </c>
      <c r="N384" s="42">
        <f>Table13[[#This Row],[Укупан износ понуде без ПДВ ]]+Table13[[#This Row],[Износ ПДВ]]</f>
        <v>0</v>
      </c>
      <c r="O384" s="43"/>
      <c r="P384" s="43"/>
      <c r="Q384" s="43"/>
      <c r="R384" s="43"/>
      <c r="S384" s="41"/>
      <c r="T38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5" spans="1:20" ht="22.5">
      <c r="A385" s="35">
        <v>384</v>
      </c>
      <c r="B385" s="36" t="s">
        <v>992</v>
      </c>
      <c r="C385" s="65" t="s">
        <v>993</v>
      </c>
      <c r="D385" s="66" t="s">
        <v>991</v>
      </c>
      <c r="E385" s="36"/>
      <c r="F385" s="36"/>
      <c r="G385" s="37">
        <v>20</v>
      </c>
      <c r="H385" s="38">
        <v>651.5</v>
      </c>
      <c r="I385" s="39">
        <f t="shared" si="10"/>
        <v>13030</v>
      </c>
      <c r="J385" s="40">
        <f t="shared" si="11"/>
        <v>0</v>
      </c>
      <c r="K385" s="41"/>
      <c r="L385" s="42">
        <f>Table13[[#This Row],[Količina]]*Table13[[#This Row],[Појединачна цена без   ПДВ-а ]]</f>
        <v>0</v>
      </c>
      <c r="M385" s="42">
        <f>Table13[[#This Row],[Укупан износ понуде без ПДВ ]]*0.08</f>
        <v>0</v>
      </c>
      <c r="N385" s="42">
        <f>Table13[[#This Row],[Укупан износ понуде без ПДВ ]]+Table13[[#This Row],[Износ ПДВ]]</f>
        <v>0</v>
      </c>
      <c r="O385" s="43"/>
      <c r="P385" s="43"/>
      <c r="Q385" s="43"/>
      <c r="R385" s="43"/>
      <c r="S385" s="41"/>
      <c r="T38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6" spans="1:20" ht="45">
      <c r="A386" s="35">
        <v>385</v>
      </c>
      <c r="B386" s="36" t="s">
        <v>994</v>
      </c>
      <c r="C386" s="65" t="s">
        <v>995</v>
      </c>
      <c r="D386" s="66" t="s">
        <v>996</v>
      </c>
      <c r="E386" s="36"/>
      <c r="F386" s="36"/>
      <c r="G386" s="37">
        <v>20</v>
      </c>
      <c r="H386" s="38">
        <v>925.6</v>
      </c>
      <c r="I386" s="39">
        <f t="shared" ref="I386:I449" si="12">H386*G386</f>
        <v>18512</v>
      </c>
      <c r="J386" s="40">
        <f t="shared" si="11"/>
        <v>0</v>
      </c>
      <c r="K386" s="41"/>
      <c r="L386" s="42">
        <f>Table13[[#This Row],[Količina]]*Table13[[#This Row],[Појединачна цена без   ПДВ-а ]]</f>
        <v>0</v>
      </c>
      <c r="M386" s="42">
        <f>Table13[[#This Row],[Укупан износ понуде без ПДВ ]]*0.08</f>
        <v>0</v>
      </c>
      <c r="N386" s="42">
        <f>Table13[[#This Row],[Укупан износ понуде без ПДВ ]]+Table13[[#This Row],[Износ ПДВ]]</f>
        <v>0</v>
      </c>
      <c r="O386" s="43"/>
      <c r="P386" s="43"/>
      <c r="Q386" s="43"/>
      <c r="R386" s="43"/>
      <c r="S386" s="41"/>
      <c r="T38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7" spans="1:20" ht="45">
      <c r="A387" s="35">
        <v>386</v>
      </c>
      <c r="B387" s="36" t="s">
        <v>997</v>
      </c>
      <c r="C387" s="65" t="s">
        <v>998</v>
      </c>
      <c r="D387" s="66" t="s">
        <v>996</v>
      </c>
      <c r="E387" s="36"/>
      <c r="F387" s="36"/>
      <c r="G387" s="37">
        <v>10</v>
      </c>
      <c r="H387" s="38">
        <v>1851.1</v>
      </c>
      <c r="I387" s="39">
        <f t="shared" si="12"/>
        <v>18511</v>
      </c>
      <c r="J387" s="40">
        <f t="shared" si="11"/>
        <v>0</v>
      </c>
      <c r="K387" s="41"/>
      <c r="L387" s="42">
        <f>Table13[[#This Row],[Količina]]*Table13[[#This Row],[Појединачна цена без   ПДВ-а ]]</f>
        <v>0</v>
      </c>
      <c r="M387" s="42">
        <f>Table13[[#This Row],[Укупан износ понуде без ПДВ ]]*0.08</f>
        <v>0</v>
      </c>
      <c r="N387" s="42">
        <f>Table13[[#This Row],[Укупан износ понуде без ПДВ ]]+Table13[[#This Row],[Износ ПДВ]]</f>
        <v>0</v>
      </c>
      <c r="O387" s="43"/>
      <c r="P387" s="43"/>
      <c r="Q387" s="43"/>
      <c r="R387" s="43"/>
      <c r="S387" s="41"/>
      <c r="T38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8" spans="1:20" ht="22.5">
      <c r="A388" s="35">
        <v>387</v>
      </c>
      <c r="B388" s="36" t="s">
        <v>999</v>
      </c>
      <c r="C388" s="65" t="s">
        <v>1000</v>
      </c>
      <c r="D388" s="66" t="s">
        <v>996</v>
      </c>
      <c r="E388" s="36"/>
      <c r="F388" s="36"/>
      <c r="G388" s="37">
        <v>50</v>
      </c>
      <c r="H388" s="38">
        <v>1126.2</v>
      </c>
      <c r="I388" s="39">
        <f t="shared" si="12"/>
        <v>56310</v>
      </c>
      <c r="J388" s="40">
        <f t="shared" si="11"/>
        <v>0</v>
      </c>
      <c r="K388" s="41"/>
      <c r="L388" s="42">
        <f>Table13[[#This Row],[Količina]]*Table13[[#This Row],[Појединачна цена без   ПДВ-а ]]</f>
        <v>0</v>
      </c>
      <c r="M388" s="42">
        <f>Table13[[#This Row],[Укупан износ понуде без ПДВ ]]*0.08</f>
        <v>0</v>
      </c>
      <c r="N388" s="42">
        <f>Table13[[#This Row],[Укупан износ понуде без ПДВ ]]+Table13[[#This Row],[Износ ПДВ]]</f>
        <v>0</v>
      </c>
      <c r="O388" s="43"/>
      <c r="P388" s="43"/>
      <c r="Q388" s="43"/>
      <c r="R388" s="43"/>
      <c r="S388" s="41"/>
      <c r="T38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89" spans="1:20" ht="22.5">
      <c r="A389" s="35">
        <v>388</v>
      </c>
      <c r="B389" s="44" t="s">
        <v>1001</v>
      </c>
      <c r="C389" s="67" t="s">
        <v>1002</v>
      </c>
      <c r="D389" s="68" t="s">
        <v>996</v>
      </c>
      <c r="E389" s="44"/>
      <c r="F389" s="44"/>
      <c r="G389" s="37">
        <v>5</v>
      </c>
      <c r="H389" s="46">
        <v>1655.7</v>
      </c>
      <c r="I389" s="39">
        <f t="shared" si="12"/>
        <v>8278.5</v>
      </c>
      <c r="J389" s="40">
        <f t="shared" ref="J389:J452" si="13">$J$2</f>
        <v>0</v>
      </c>
      <c r="K389" s="41"/>
      <c r="L389" s="42">
        <f>Table13[[#This Row],[Količina]]*Table13[[#This Row],[Појединачна цена без   ПДВ-а ]]</f>
        <v>0</v>
      </c>
      <c r="M389" s="42">
        <f>Table13[[#This Row],[Укупан износ понуде без ПДВ ]]*0.08</f>
        <v>0</v>
      </c>
      <c r="N389" s="42">
        <f>Table13[[#This Row],[Укупан износ понуде без ПДВ ]]+Table13[[#This Row],[Износ ПДВ]]</f>
        <v>0</v>
      </c>
      <c r="O389" s="43"/>
      <c r="P389" s="43"/>
      <c r="Q389" s="43"/>
      <c r="R389" s="43"/>
      <c r="S389" s="41"/>
      <c r="T38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0" spans="1:20" ht="22.5">
      <c r="A390" s="35">
        <v>389</v>
      </c>
      <c r="B390" s="36" t="s">
        <v>1003</v>
      </c>
      <c r="C390" s="65" t="s">
        <v>1004</v>
      </c>
      <c r="D390" s="66" t="s">
        <v>1005</v>
      </c>
      <c r="E390" s="36"/>
      <c r="F390" s="36"/>
      <c r="G390" s="37">
        <v>5</v>
      </c>
      <c r="H390" s="38">
        <v>11729.8</v>
      </c>
      <c r="I390" s="39">
        <f t="shared" si="12"/>
        <v>58649</v>
      </c>
      <c r="J390" s="40">
        <f t="shared" si="13"/>
        <v>0</v>
      </c>
      <c r="K390" s="41"/>
      <c r="L390" s="42">
        <f>Table13[[#This Row],[Količina]]*Table13[[#This Row],[Појединачна цена без   ПДВ-а ]]</f>
        <v>0</v>
      </c>
      <c r="M390" s="42">
        <f>Table13[[#This Row],[Укупан износ понуде без ПДВ ]]*0.08</f>
        <v>0</v>
      </c>
      <c r="N390" s="42">
        <f>Table13[[#This Row],[Укупан износ понуде без ПДВ ]]+Table13[[#This Row],[Износ ПДВ]]</f>
        <v>0</v>
      </c>
      <c r="O390" s="43"/>
      <c r="P390" s="43"/>
      <c r="Q390" s="43"/>
      <c r="R390" s="43"/>
      <c r="S390" s="41"/>
      <c r="T39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1" spans="1:20" ht="22.5">
      <c r="A391" s="35">
        <v>390</v>
      </c>
      <c r="B391" s="36" t="s">
        <v>1006</v>
      </c>
      <c r="C391" s="65" t="s">
        <v>1007</v>
      </c>
      <c r="D391" s="66" t="s">
        <v>103</v>
      </c>
      <c r="E391" s="36"/>
      <c r="F391" s="36"/>
      <c r="G391" s="37">
        <v>260</v>
      </c>
      <c r="H391" s="38">
        <v>200.2</v>
      </c>
      <c r="I391" s="39">
        <f t="shared" si="12"/>
        <v>52052</v>
      </c>
      <c r="J391" s="40">
        <f t="shared" si="13"/>
        <v>0</v>
      </c>
      <c r="K391" s="41"/>
      <c r="L391" s="42">
        <f>Table13[[#This Row],[Količina]]*Table13[[#This Row],[Појединачна цена без   ПДВ-а ]]</f>
        <v>0</v>
      </c>
      <c r="M391" s="42">
        <f>Table13[[#This Row],[Укупан износ понуде без ПДВ ]]*0.08</f>
        <v>0</v>
      </c>
      <c r="N391" s="42">
        <f>Table13[[#This Row],[Укупан износ понуде без ПДВ ]]+Table13[[#This Row],[Износ ПДВ]]</f>
        <v>0</v>
      </c>
      <c r="O391" s="43"/>
      <c r="P391" s="43"/>
      <c r="Q391" s="43"/>
      <c r="R391" s="43"/>
      <c r="S391" s="41"/>
      <c r="T39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2" spans="1:20" ht="22.5">
      <c r="A392" s="35">
        <v>391</v>
      </c>
      <c r="B392" s="36" t="s">
        <v>1008</v>
      </c>
      <c r="C392" s="65" t="s">
        <v>1009</v>
      </c>
      <c r="D392" s="66" t="s">
        <v>103</v>
      </c>
      <c r="E392" s="36"/>
      <c r="F392" s="36"/>
      <c r="G392" s="37">
        <v>500</v>
      </c>
      <c r="H392" s="38">
        <v>348.5</v>
      </c>
      <c r="I392" s="39">
        <f t="shared" si="12"/>
        <v>174250</v>
      </c>
      <c r="J392" s="40">
        <f t="shared" si="13"/>
        <v>0</v>
      </c>
      <c r="K392" s="41"/>
      <c r="L392" s="42">
        <f>Table13[[#This Row],[Količina]]*Table13[[#This Row],[Појединачна цена без   ПДВ-а ]]</f>
        <v>0</v>
      </c>
      <c r="M392" s="42">
        <f>Table13[[#This Row],[Укупан износ понуде без ПДВ ]]*0.08</f>
        <v>0</v>
      </c>
      <c r="N392" s="42">
        <f>Table13[[#This Row],[Укупан износ понуде без ПДВ ]]+Table13[[#This Row],[Износ ПДВ]]</f>
        <v>0</v>
      </c>
      <c r="O392" s="43"/>
      <c r="P392" s="43"/>
      <c r="Q392" s="43"/>
      <c r="R392" s="43"/>
      <c r="S392" s="41"/>
      <c r="T39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3" spans="1:20" ht="22.5">
      <c r="A393" s="35">
        <v>392</v>
      </c>
      <c r="B393" s="36" t="s">
        <v>1010</v>
      </c>
      <c r="C393" s="65" t="s">
        <v>1011</v>
      </c>
      <c r="D393" s="66" t="s">
        <v>1012</v>
      </c>
      <c r="E393" s="36"/>
      <c r="F393" s="36"/>
      <c r="G393" s="37">
        <v>5</v>
      </c>
      <c r="H393" s="38">
        <v>11480.6</v>
      </c>
      <c r="I393" s="39">
        <f t="shared" si="12"/>
        <v>57403</v>
      </c>
      <c r="J393" s="40">
        <f t="shared" si="13"/>
        <v>0</v>
      </c>
      <c r="K393" s="41"/>
      <c r="L393" s="42">
        <f>Table13[[#This Row],[Količina]]*Table13[[#This Row],[Појединачна цена без   ПДВ-а ]]</f>
        <v>0</v>
      </c>
      <c r="M393" s="42">
        <f>Table13[[#This Row],[Укупан износ понуде без ПДВ ]]*0.08</f>
        <v>0</v>
      </c>
      <c r="N393" s="42">
        <f>Table13[[#This Row],[Укупан износ понуде без ПДВ ]]+Table13[[#This Row],[Износ ПДВ]]</f>
        <v>0</v>
      </c>
      <c r="O393" s="43"/>
      <c r="P393" s="43"/>
      <c r="Q393" s="43"/>
      <c r="R393" s="43"/>
      <c r="S393" s="41"/>
      <c r="T39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4" spans="1:20" ht="22.5">
      <c r="A394" s="35">
        <v>393</v>
      </c>
      <c r="B394" s="36" t="s">
        <v>1013</v>
      </c>
      <c r="C394" s="65" t="s">
        <v>1014</v>
      </c>
      <c r="D394" s="66" t="s">
        <v>1015</v>
      </c>
      <c r="E394" s="36"/>
      <c r="F394" s="36"/>
      <c r="G394" s="37">
        <v>3</v>
      </c>
      <c r="H394" s="38">
        <v>3013</v>
      </c>
      <c r="I394" s="39">
        <f t="shared" si="12"/>
        <v>9039</v>
      </c>
      <c r="J394" s="40">
        <f t="shared" si="13"/>
        <v>0</v>
      </c>
      <c r="K394" s="41"/>
      <c r="L394" s="42">
        <f>Table13[[#This Row],[Količina]]*Table13[[#This Row],[Појединачна цена без   ПДВ-а ]]</f>
        <v>0</v>
      </c>
      <c r="M394" s="42">
        <f>Table13[[#This Row],[Укупан износ понуде без ПДВ ]]*0.08</f>
        <v>0</v>
      </c>
      <c r="N394" s="42">
        <f>Table13[[#This Row],[Укупан износ понуде без ПДВ ]]+Table13[[#This Row],[Износ ПДВ]]</f>
        <v>0</v>
      </c>
      <c r="O394" s="43"/>
      <c r="P394" s="43"/>
      <c r="Q394" s="43"/>
      <c r="R394" s="43"/>
      <c r="S394" s="41"/>
      <c r="T39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5" spans="1:20" ht="22.5">
      <c r="A395" s="35">
        <v>394</v>
      </c>
      <c r="B395" s="36" t="s">
        <v>1016</v>
      </c>
      <c r="C395" s="65" t="s">
        <v>1017</v>
      </c>
      <c r="D395" s="66" t="s">
        <v>1015</v>
      </c>
      <c r="E395" s="36"/>
      <c r="F395" s="36"/>
      <c r="G395" s="37">
        <v>5</v>
      </c>
      <c r="H395" s="38">
        <v>2978.2</v>
      </c>
      <c r="I395" s="39">
        <f t="shared" si="12"/>
        <v>14891</v>
      </c>
      <c r="J395" s="40">
        <f t="shared" si="13"/>
        <v>0</v>
      </c>
      <c r="K395" s="41"/>
      <c r="L395" s="42">
        <f>Table13[[#This Row],[Količina]]*Table13[[#This Row],[Појединачна цена без   ПДВ-а ]]</f>
        <v>0</v>
      </c>
      <c r="M395" s="42">
        <f>Table13[[#This Row],[Укупан износ понуде без ПДВ ]]*0.08</f>
        <v>0</v>
      </c>
      <c r="N395" s="42">
        <f>Table13[[#This Row],[Укупан износ понуде без ПДВ ]]+Table13[[#This Row],[Износ ПДВ]]</f>
        <v>0</v>
      </c>
      <c r="O395" s="43"/>
      <c r="P395" s="43"/>
      <c r="Q395" s="43"/>
      <c r="R395" s="43"/>
      <c r="S395" s="41"/>
      <c r="T39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6" spans="1:20" ht="22.5">
      <c r="A396" s="35">
        <v>395</v>
      </c>
      <c r="B396" s="36" t="s">
        <v>1018</v>
      </c>
      <c r="C396" s="65" t="s">
        <v>1019</v>
      </c>
      <c r="D396" s="66" t="s">
        <v>393</v>
      </c>
      <c r="E396" s="36"/>
      <c r="F396" s="36"/>
      <c r="G396" s="37">
        <v>260</v>
      </c>
      <c r="H396" s="38">
        <v>337.4</v>
      </c>
      <c r="I396" s="39">
        <f t="shared" si="12"/>
        <v>87724</v>
      </c>
      <c r="J396" s="40">
        <f t="shared" si="13"/>
        <v>0</v>
      </c>
      <c r="K396" s="41"/>
      <c r="L396" s="42">
        <f>Table13[[#This Row],[Količina]]*Table13[[#This Row],[Појединачна цена без   ПДВ-а ]]</f>
        <v>0</v>
      </c>
      <c r="M396" s="42">
        <f>Table13[[#This Row],[Укупан износ понуде без ПДВ ]]*0.08</f>
        <v>0</v>
      </c>
      <c r="N396" s="42">
        <f>Table13[[#This Row],[Укупан износ понуде без ПДВ ]]+Table13[[#This Row],[Износ ПДВ]]</f>
        <v>0</v>
      </c>
      <c r="O396" s="43"/>
      <c r="P396" s="43"/>
      <c r="Q396" s="43"/>
      <c r="R396" s="43"/>
      <c r="S396" s="41"/>
      <c r="T39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7" spans="1:20" ht="22.5">
      <c r="A397" s="35">
        <v>396</v>
      </c>
      <c r="B397" s="36" t="s">
        <v>1020</v>
      </c>
      <c r="C397" s="65" t="s">
        <v>1021</v>
      </c>
      <c r="D397" s="66" t="s">
        <v>532</v>
      </c>
      <c r="E397" s="36"/>
      <c r="F397" s="36"/>
      <c r="G397" s="37">
        <v>20</v>
      </c>
      <c r="H397" s="38">
        <v>304.39999999999998</v>
      </c>
      <c r="I397" s="39">
        <f t="shared" si="12"/>
        <v>6088</v>
      </c>
      <c r="J397" s="40">
        <f t="shared" si="13"/>
        <v>0</v>
      </c>
      <c r="K397" s="41"/>
      <c r="L397" s="42">
        <f>Table13[[#This Row],[Količina]]*Table13[[#This Row],[Појединачна цена без   ПДВ-а ]]</f>
        <v>0</v>
      </c>
      <c r="M397" s="42">
        <f>Table13[[#This Row],[Укупан износ понуде без ПДВ ]]*0.08</f>
        <v>0</v>
      </c>
      <c r="N397" s="42">
        <f>Table13[[#This Row],[Укупан износ понуде без ПДВ ]]+Table13[[#This Row],[Износ ПДВ]]</f>
        <v>0</v>
      </c>
      <c r="O397" s="43"/>
      <c r="P397" s="43"/>
      <c r="Q397" s="43"/>
      <c r="R397" s="43"/>
      <c r="S397" s="41"/>
      <c r="T39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8" spans="1:20" ht="22.5">
      <c r="A398" s="35">
        <v>397</v>
      </c>
      <c r="B398" s="44" t="s">
        <v>1022</v>
      </c>
      <c r="C398" s="67" t="s">
        <v>1023</v>
      </c>
      <c r="D398" s="68" t="s">
        <v>1024</v>
      </c>
      <c r="E398" s="44"/>
      <c r="F398" s="44"/>
      <c r="G398" s="37">
        <v>30</v>
      </c>
      <c r="H398" s="46">
        <v>478.5</v>
      </c>
      <c r="I398" s="39">
        <f t="shared" si="12"/>
        <v>14355</v>
      </c>
      <c r="J398" s="40">
        <f t="shared" si="13"/>
        <v>0</v>
      </c>
      <c r="K398" s="41"/>
      <c r="L398" s="42">
        <f>Table13[[#This Row],[Količina]]*Table13[[#This Row],[Појединачна цена без   ПДВ-а ]]</f>
        <v>0</v>
      </c>
      <c r="M398" s="42">
        <f>Table13[[#This Row],[Укупан износ понуде без ПДВ ]]*0.08</f>
        <v>0</v>
      </c>
      <c r="N398" s="42">
        <f>Table13[[#This Row],[Укупан износ понуде без ПДВ ]]+Table13[[#This Row],[Износ ПДВ]]</f>
        <v>0</v>
      </c>
      <c r="O398" s="43"/>
      <c r="P398" s="43"/>
      <c r="Q398" s="43"/>
      <c r="R398" s="43"/>
      <c r="S398" s="41"/>
      <c r="T39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399" spans="1:20" ht="22.5">
      <c r="A399" s="35">
        <v>398</v>
      </c>
      <c r="B399" s="36" t="s">
        <v>1025</v>
      </c>
      <c r="C399" s="65" t="s">
        <v>1026</v>
      </c>
      <c r="D399" s="66" t="s">
        <v>1024</v>
      </c>
      <c r="E399" s="36"/>
      <c r="F399" s="36"/>
      <c r="G399" s="37">
        <v>80</v>
      </c>
      <c r="H399" s="38">
        <v>478.5</v>
      </c>
      <c r="I399" s="39">
        <f t="shared" si="12"/>
        <v>38280</v>
      </c>
      <c r="J399" s="40">
        <f t="shared" si="13"/>
        <v>0</v>
      </c>
      <c r="K399" s="41"/>
      <c r="L399" s="42">
        <f>Table13[[#This Row],[Količina]]*Table13[[#This Row],[Појединачна цена без   ПДВ-а ]]</f>
        <v>0</v>
      </c>
      <c r="M399" s="42">
        <f>Table13[[#This Row],[Укупан износ понуде без ПДВ ]]*0.08</f>
        <v>0</v>
      </c>
      <c r="N399" s="42">
        <f>Table13[[#This Row],[Укупан износ понуде без ПДВ ]]+Table13[[#This Row],[Износ ПДВ]]</f>
        <v>0</v>
      </c>
      <c r="O399" s="43"/>
      <c r="P399" s="43"/>
      <c r="Q399" s="43"/>
      <c r="R399" s="43"/>
      <c r="S399" s="41"/>
      <c r="T39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0" spans="1:20" ht="22.5">
      <c r="A400" s="35">
        <v>399</v>
      </c>
      <c r="B400" s="44" t="s">
        <v>1027</v>
      </c>
      <c r="C400" s="67" t="s">
        <v>1028</v>
      </c>
      <c r="D400" s="68" t="s">
        <v>1029</v>
      </c>
      <c r="E400" s="44"/>
      <c r="F400" s="44"/>
      <c r="G400" s="37">
        <v>4</v>
      </c>
      <c r="H400" s="46">
        <v>1012.7</v>
      </c>
      <c r="I400" s="39">
        <f t="shared" si="12"/>
        <v>4050.8</v>
      </c>
      <c r="J400" s="40">
        <f t="shared" si="13"/>
        <v>0</v>
      </c>
      <c r="K400" s="41"/>
      <c r="L400" s="42">
        <f>Table13[[#This Row],[Količina]]*Table13[[#This Row],[Појединачна цена без   ПДВ-а ]]</f>
        <v>0</v>
      </c>
      <c r="M400" s="42">
        <f>Table13[[#This Row],[Укупан износ понуде без ПДВ ]]*0.08</f>
        <v>0</v>
      </c>
      <c r="N400" s="42">
        <f>Table13[[#This Row],[Укупан износ понуде без ПДВ ]]+Table13[[#This Row],[Износ ПДВ]]</f>
        <v>0</v>
      </c>
      <c r="O400" s="43"/>
      <c r="P400" s="43"/>
      <c r="Q400" s="43"/>
      <c r="R400" s="43"/>
      <c r="S400" s="41"/>
      <c r="T40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1" spans="1:20" ht="22.5">
      <c r="A401" s="35">
        <v>400</v>
      </c>
      <c r="B401" s="44" t="s">
        <v>1030</v>
      </c>
      <c r="C401" s="67" t="s">
        <v>1031</v>
      </c>
      <c r="D401" s="68" t="s">
        <v>1029</v>
      </c>
      <c r="E401" s="44"/>
      <c r="F401" s="44"/>
      <c r="G401" s="37">
        <v>6</v>
      </c>
      <c r="H401" s="46">
        <v>1971.9</v>
      </c>
      <c r="I401" s="39">
        <f t="shared" si="12"/>
        <v>11831.400000000001</v>
      </c>
      <c r="J401" s="40">
        <f t="shared" si="13"/>
        <v>0</v>
      </c>
      <c r="K401" s="41"/>
      <c r="L401" s="42">
        <f>Table13[[#This Row],[Količina]]*Table13[[#This Row],[Појединачна цена без   ПДВ-а ]]</f>
        <v>0</v>
      </c>
      <c r="M401" s="42">
        <f>Table13[[#This Row],[Укупан износ понуде без ПДВ ]]*0.08</f>
        <v>0</v>
      </c>
      <c r="N401" s="42">
        <f>Table13[[#This Row],[Укупан износ понуде без ПДВ ]]+Table13[[#This Row],[Износ ПДВ]]</f>
        <v>0</v>
      </c>
      <c r="O401" s="43"/>
      <c r="P401" s="43"/>
      <c r="Q401" s="43"/>
      <c r="R401" s="43"/>
      <c r="S401" s="41"/>
      <c r="T40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2" spans="1:20" ht="22.5">
      <c r="A402" s="35">
        <v>401</v>
      </c>
      <c r="B402" s="36" t="s">
        <v>1032</v>
      </c>
      <c r="C402" s="65" t="s">
        <v>1033</v>
      </c>
      <c r="D402" s="66" t="s">
        <v>1029</v>
      </c>
      <c r="E402" s="36"/>
      <c r="F402" s="36"/>
      <c r="G402" s="37">
        <v>16</v>
      </c>
      <c r="H402" s="38">
        <v>3432.3</v>
      </c>
      <c r="I402" s="39">
        <f t="shared" si="12"/>
        <v>54916.800000000003</v>
      </c>
      <c r="J402" s="40">
        <f t="shared" si="13"/>
        <v>0</v>
      </c>
      <c r="K402" s="41"/>
      <c r="L402" s="42">
        <f>Table13[[#This Row],[Količina]]*Table13[[#This Row],[Појединачна цена без   ПДВ-а ]]</f>
        <v>0</v>
      </c>
      <c r="M402" s="42">
        <f>Table13[[#This Row],[Укупан износ понуде без ПДВ ]]*0.08</f>
        <v>0</v>
      </c>
      <c r="N402" s="42">
        <f>Table13[[#This Row],[Укупан износ понуде без ПДВ ]]+Table13[[#This Row],[Износ ПДВ]]</f>
        <v>0</v>
      </c>
      <c r="O402" s="43"/>
      <c r="P402" s="43"/>
      <c r="Q402" s="43"/>
      <c r="R402" s="43"/>
      <c r="S402" s="41"/>
      <c r="T40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3" spans="1:20" ht="22.5">
      <c r="A403" s="35">
        <v>402</v>
      </c>
      <c r="B403" s="36" t="s">
        <v>1034</v>
      </c>
      <c r="C403" s="65" t="s">
        <v>1035</v>
      </c>
      <c r="D403" s="66" t="s">
        <v>1036</v>
      </c>
      <c r="E403" s="36"/>
      <c r="F403" s="36"/>
      <c r="G403" s="37">
        <v>170</v>
      </c>
      <c r="H403" s="38">
        <v>280.7</v>
      </c>
      <c r="I403" s="39">
        <f t="shared" si="12"/>
        <v>47719</v>
      </c>
      <c r="J403" s="40">
        <f t="shared" si="13"/>
        <v>0</v>
      </c>
      <c r="K403" s="41"/>
      <c r="L403" s="42">
        <f>Table13[[#This Row],[Količina]]*Table13[[#This Row],[Појединачна цена без   ПДВ-а ]]</f>
        <v>0</v>
      </c>
      <c r="M403" s="42">
        <f>Table13[[#This Row],[Укупан износ понуде без ПДВ ]]*0.08</f>
        <v>0</v>
      </c>
      <c r="N403" s="42">
        <f>Table13[[#This Row],[Укупан износ понуде без ПДВ ]]+Table13[[#This Row],[Износ ПДВ]]</f>
        <v>0</v>
      </c>
      <c r="O403" s="43"/>
      <c r="P403" s="43"/>
      <c r="Q403" s="43"/>
      <c r="R403" s="43"/>
      <c r="S403" s="41"/>
      <c r="T40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4" spans="1:20" ht="22.5">
      <c r="A404" s="35">
        <v>403</v>
      </c>
      <c r="B404" s="36" t="s">
        <v>1037</v>
      </c>
      <c r="C404" s="65" t="s">
        <v>1038</v>
      </c>
      <c r="D404" s="66" t="s">
        <v>1036</v>
      </c>
      <c r="E404" s="36"/>
      <c r="F404" s="36"/>
      <c r="G404" s="37">
        <v>300</v>
      </c>
      <c r="H404" s="38">
        <v>561.4</v>
      </c>
      <c r="I404" s="39">
        <f t="shared" si="12"/>
        <v>168420</v>
      </c>
      <c r="J404" s="40">
        <f t="shared" si="13"/>
        <v>0</v>
      </c>
      <c r="K404" s="41"/>
      <c r="L404" s="42">
        <f>Table13[[#This Row],[Količina]]*Table13[[#This Row],[Појединачна цена без   ПДВ-а ]]</f>
        <v>0</v>
      </c>
      <c r="M404" s="42">
        <f>Table13[[#This Row],[Укупан износ понуде без ПДВ ]]*0.08</f>
        <v>0</v>
      </c>
      <c r="N404" s="42">
        <f>Table13[[#This Row],[Укупан износ понуде без ПДВ ]]+Table13[[#This Row],[Износ ПДВ]]</f>
        <v>0</v>
      </c>
      <c r="O404" s="43"/>
      <c r="P404" s="43"/>
      <c r="Q404" s="43"/>
      <c r="R404" s="43"/>
      <c r="S404" s="41"/>
      <c r="T40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5" spans="1:20" ht="22.5">
      <c r="A405" s="35">
        <v>404</v>
      </c>
      <c r="B405" s="36" t="s">
        <v>1039</v>
      </c>
      <c r="C405" s="65" t="s">
        <v>1040</v>
      </c>
      <c r="D405" s="66" t="s">
        <v>1036</v>
      </c>
      <c r="E405" s="36"/>
      <c r="F405" s="36"/>
      <c r="G405" s="37">
        <v>20</v>
      </c>
      <c r="H405" s="38">
        <v>842.2</v>
      </c>
      <c r="I405" s="39">
        <f t="shared" si="12"/>
        <v>16844</v>
      </c>
      <c r="J405" s="40">
        <f t="shared" si="13"/>
        <v>0</v>
      </c>
      <c r="K405" s="41"/>
      <c r="L405" s="42">
        <f>Table13[[#This Row],[Količina]]*Table13[[#This Row],[Појединачна цена без   ПДВ-а ]]</f>
        <v>0</v>
      </c>
      <c r="M405" s="42">
        <f>Table13[[#This Row],[Укупан износ понуде без ПДВ ]]*0.08</f>
        <v>0</v>
      </c>
      <c r="N405" s="42">
        <f>Table13[[#This Row],[Укупан износ понуде без ПДВ ]]+Table13[[#This Row],[Износ ПДВ]]</f>
        <v>0</v>
      </c>
      <c r="O405" s="43"/>
      <c r="P405" s="43"/>
      <c r="Q405" s="43"/>
      <c r="R405" s="43"/>
      <c r="S405" s="41"/>
      <c r="T40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6" spans="1:20" ht="22.5">
      <c r="A406" s="35">
        <v>405</v>
      </c>
      <c r="B406" s="36" t="s">
        <v>1041</v>
      </c>
      <c r="C406" s="65" t="s">
        <v>1042</v>
      </c>
      <c r="D406" s="66" t="s">
        <v>597</v>
      </c>
      <c r="E406" s="36"/>
      <c r="F406" s="36"/>
      <c r="G406" s="37">
        <v>500</v>
      </c>
      <c r="H406" s="38">
        <v>148.9</v>
      </c>
      <c r="I406" s="39">
        <f t="shared" si="12"/>
        <v>74450</v>
      </c>
      <c r="J406" s="40">
        <f t="shared" si="13"/>
        <v>0</v>
      </c>
      <c r="K406" s="41"/>
      <c r="L406" s="42">
        <f>Table13[[#This Row],[Količina]]*Table13[[#This Row],[Појединачна цена без   ПДВ-а ]]</f>
        <v>0</v>
      </c>
      <c r="M406" s="42">
        <f>Table13[[#This Row],[Укупан износ понуде без ПДВ ]]*0.08</f>
        <v>0</v>
      </c>
      <c r="N406" s="42">
        <f>Table13[[#This Row],[Укупан износ понуде без ПДВ ]]+Table13[[#This Row],[Износ ПДВ]]</f>
        <v>0</v>
      </c>
      <c r="O406" s="43"/>
      <c r="P406" s="43"/>
      <c r="Q406" s="43"/>
      <c r="R406" s="43"/>
      <c r="S406" s="41"/>
      <c r="T40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7" spans="1:20" ht="22.5">
      <c r="A407" s="35">
        <v>406</v>
      </c>
      <c r="B407" s="36" t="s">
        <v>1043</v>
      </c>
      <c r="C407" s="65" t="s">
        <v>1044</v>
      </c>
      <c r="D407" s="66" t="s">
        <v>1045</v>
      </c>
      <c r="E407" s="36"/>
      <c r="F407" s="36"/>
      <c r="G407" s="37">
        <v>10</v>
      </c>
      <c r="H407" s="38">
        <v>1049.2</v>
      </c>
      <c r="I407" s="39">
        <f t="shared" si="12"/>
        <v>10492</v>
      </c>
      <c r="J407" s="40">
        <f t="shared" si="13"/>
        <v>0</v>
      </c>
      <c r="K407" s="41"/>
      <c r="L407" s="42">
        <f>Table13[[#This Row],[Količina]]*Table13[[#This Row],[Појединачна цена без   ПДВ-а ]]</f>
        <v>0</v>
      </c>
      <c r="M407" s="42">
        <f>Table13[[#This Row],[Укупан износ понуде без ПДВ ]]*0.08</f>
        <v>0</v>
      </c>
      <c r="N407" s="42">
        <f>Table13[[#This Row],[Укупан износ понуде без ПДВ ]]+Table13[[#This Row],[Износ ПДВ]]</f>
        <v>0</v>
      </c>
      <c r="O407" s="43"/>
      <c r="P407" s="43"/>
      <c r="Q407" s="43"/>
      <c r="R407" s="43"/>
      <c r="S407" s="41"/>
      <c r="T40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8" spans="1:20" ht="22.5">
      <c r="A408" s="35">
        <v>407</v>
      </c>
      <c r="B408" s="44" t="s">
        <v>1046</v>
      </c>
      <c r="C408" s="67" t="s">
        <v>1047</v>
      </c>
      <c r="D408" s="68" t="s">
        <v>1048</v>
      </c>
      <c r="E408" s="44"/>
      <c r="F408" s="44"/>
      <c r="G408" s="37">
        <v>30</v>
      </c>
      <c r="H408" s="46">
        <v>738.6</v>
      </c>
      <c r="I408" s="39">
        <f t="shared" si="12"/>
        <v>22158</v>
      </c>
      <c r="J408" s="40">
        <f t="shared" si="13"/>
        <v>0</v>
      </c>
      <c r="K408" s="41"/>
      <c r="L408" s="42">
        <f>Table13[[#This Row],[Količina]]*Table13[[#This Row],[Појединачна цена без   ПДВ-а ]]</f>
        <v>0</v>
      </c>
      <c r="M408" s="42">
        <f>Table13[[#This Row],[Укупан износ понуде без ПДВ ]]*0.08</f>
        <v>0</v>
      </c>
      <c r="N408" s="42">
        <f>Table13[[#This Row],[Укупан износ понуде без ПДВ ]]+Table13[[#This Row],[Износ ПДВ]]</f>
        <v>0</v>
      </c>
      <c r="O408" s="43"/>
      <c r="P408" s="43"/>
      <c r="Q408" s="43"/>
      <c r="R408" s="43"/>
      <c r="S408" s="41"/>
      <c r="T40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09" spans="1:20" ht="22.5">
      <c r="A409" s="35">
        <v>408</v>
      </c>
      <c r="B409" s="44" t="s">
        <v>1049</v>
      </c>
      <c r="C409" s="67" t="s">
        <v>1050</v>
      </c>
      <c r="D409" s="68" t="s">
        <v>1048</v>
      </c>
      <c r="E409" s="44"/>
      <c r="F409" s="44"/>
      <c r="G409" s="37">
        <v>20</v>
      </c>
      <c r="H409" s="46">
        <v>1332.6</v>
      </c>
      <c r="I409" s="39">
        <f t="shared" si="12"/>
        <v>26652</v>
      </c>
      <c r="J409" s="40">
        <f t="shared" si="13"/>
        <v>0</v>
      </c>
      <c r="K409" s="41"/>
      <c r="L409" s="42">
        <f>Table13[[#This Row],[Količina]]*Table13[[#This Row],[Појединачна цена без   ПДВ-а ]]</f>
        <v>0</v>
      </c>
      <c r="M409" s="42">
        <f>Table13[[#This Row],[Укупан износ понуде без ПДВ ]]*0.08</f>
        <v>0</v>
      </c>
      <c r="N409" s="42">
        <f>Table13[[#This Row],[Укупан износ понуде без ПДВ ]]+Table13[[#This Row],[Износ ПДВ]]</f>
        <v>0</v>
      </c>
      <c r="O409" s="43"/>
      <c r="P409" s="43"/>
      <c r="Q409" s="43"/>
      <c r="R409" s="43"/>
      <c r="S409" s="41"/>
      <c r="T40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0" spans="1:20" ht="22.5">
      <c r="A410" s="35">
        <v>409</v>
      </c>
      <c r="B410" s="44" t="s">
        <v>1051</v>
      </c>
      <c r="C410" s="67" t="s">
        <v>1052</v>
      </c>
      <c r="D410" s="68" t="s">
        <v>1048</v>
      </c>
      <c r="E410" s="44"/>
      <c r="F410" s="44"/>
      <c r="G410" s="37">
        <v>5</v>
      </c>
      <c r="H410" s="46">
        <v>396.2</v>
      </c>
      <c r="I410" s="39">
        <f t="shared" si="12"/>
        <v>1981</v>
      </c>
      <c r="J410" s="40">
        <f t="shared" si="13"/>
        <v>0</v>
      </c>
      <c r="K410" s="41"/>
      <c r="L410" s="42">
        <f>Table13[[#This Row],[Količina]]*Table13[[#This Row],[Појединачна цена без   ПДВ-а ]]</f>
        <v>0</v>
      </c>
      <c r="M410" s="42">
        <f>Table13[[#This Row],[Укупан износ понуде без ПДВ ]]*0.08</f>
        <v>0</v>
      </c>
      <c r="N410" s="42">
        <f>Table13[[#This Row],[Укупан износ понуде без ПДВ ]]+Table13[[#This Row],[Износ ПДВ]]</f>
        <v>0</v>
      </c>
      <c r="O410" s="43"/>
      <c r="P410" s="43"/>
      <c r="Q410" s="43"/>
      <c r="R410" s="43"/>
      <c r="S410" s="41"/>
      <c r="T41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1" spans="1:20" ht="22.5">
      <c r="A411" s="35">
        <v>410</v>
      </c>
      <c r="B411" s="36" t="s">
        <v>1053</v>
      </c>
      <c r="C411" s="65" t="s">
        <v>1054</v>
      </c>
      <c r="D411" s="66" t="s">
        <v>1055</v>
      </c>
      <c r="E411" s="36"/>
      <c r="F411" s="36"/>
      <c r="G411" s="37">
        <v>15</v>
      </c>
      <c r="H411" s="38">
        <v>439</v>
      </c>
      <c r="I411" s="39">
        <f t="shared" si="12"/>
        <v>6585</v>
      </c>
      <c r="J411" s="40">
        <f t="shared" si="13"/>
        <v>0</v>
      </c>
      <c r="K411" s="41"/>
      <c r="L411" s="42">
        <f>Table13[[#This Row],[Količina]]*Table13[[#This Row],[Појединачна цена без   ПДВ-а ]]</f>
        <v>0</v>
      </c>
      <c r="M411" s="42">
        <f>Table13[[#This Row],[Укупан износ понуде без ПДВ ]]*0.08</f>
        <v>0</v>
      </c>
      <c r="N411" s="42">
        <f>Table13[[#This Row],[Укупан износ понуде без ПДВ ]]+Table13[[#This Row],[Износ ПДВ]]</f>
        <v>0</v>
      </c>
      <c r="O411" s="43"/>
      <c r="P411" s="43"/>
      <c r="Q411" s="43"/>
      <c r="R411" s="43"/>
      <c r="S411" s="41"/>
      <c r="T41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2" spans="1:20" ht="22.5">
      <c r="A412" s="35">
        <v>411</v>
      </c>
      <c r="B412" s="36" t="s">
        <v>1056</v>
      </c>
      <c r="C412" s="65" t="s">
        <v>1057</v>
      </c>
      <c r="D412" s="66" t="s">
        <v>1055</v>
      </c>
      <c r="E412" s="36"/>
      <c r="F412" s="36"/>
      <c r="G412" s="37">
        <v>5</v>
      </c>
      <c r="H412" s="38">
        <v>520.6</v>
      </c>
      <c r="I412" s="39">
        <f t="shared" si="12"/>
        <v>2603</v>
      </c>
      <c r="J412" s="40">
        <f t="shared" si="13"/>
        <v>0</v>
      </c>
      <c r="K412" s="41"/>
      <c r="L412" s="42">
        <f>Table13[[#This Row],[Količina]]*Table13[[#This Row],[Појединачна цена без   ПДВ-а ]]</f>
        <v>0</v>
      </c>
      <c r="M412" s="42">
        <f>Table13[[#This Row],[Укупан износ понуде без ПДВ ]]*0.08</f>
        <v>0</v>
      </c>
      <c r="N412" s="42">
        <f>Table13[[#This Row],[Укупан износ понуде без ПДВ ]]+Table13[[#This Row],[Износ ПДВ]]</f>
        <v>0</v>
      </c>
      <c r="O412" s="43"/>
      <c r="P412" s="43"/>
      <c r="Q412" s="43"/>
      <c r="R412" s="43"/>
      <c r="S412" s="41"/>
      <c r="T41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3" spans="1:20" ht="22.5">
      <c r="A413" s="35">
        <v>412</v>
      </c>
      <c r="B413" s="36" t="s">
        <v>1058</v>
      </c>
      <c r="C413" s="65" t="s">
        <v>1059</v>
      </c>
      <c r="D413" s="66" t="s">
        <v>1060</v>
      </c>
      <c r="E413" s="36"/>
      <c r="F413" s="36"/>
      <c r="G413" s="37">
        <v>80</v>
      </c>
      <c r="H413" s="38">
        <v>936</v>
      </c>
      <c r="I413" s="39">
        <f t="shared" si="12"/>
        <v>74880</v>
      </c>
      <c r="J413" s="40">
        <f t="shared" si="13"/>
        <v>0</v>
      </c>
      <c r="K413" s="41"/>
      <c r="L413" s="42">
        <f>Table13[[#This Row],[Količina]]*Table13[[#This Row],[Појединачна цена без   ПДВ-а ]]</f>
        <v>0</v>
      </c>
      <c r="M413" s="42">
        <f>Table13[[#This Row],[Укупан износ понуде без ПДВ ]]*0.08</f>
        <v>0</v>
      </c>
      <c r="N413" s="42">
        <f>Table13[[#This Row],[Укупан износ понуде без ПДВ ]]+Table13[[#This Row],[Износ ПДВ]]</f>
        <v>0</v>
      </c>
      <c r="O413" s="43"/>
      <c r="P413" s="43"/>
      <c r="Q413" s="43"/>
      <c r="R413" s="43"/>
      <c r="S413" s="41"/>
      <c r="T41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4" spans="1:20" ht="22.5">
      <c r="A414" s="35">
        <v>413</v>
      </c>
      <c r="B414" s="36" t="s">
        <v>1061</v>
      </c>
      <c r="C414" s="65" t="s">
        <v>1062</v>
      </c>
      <c r="D414" s="66" t="s">
        <v>1063</v>
      </c>
      <c r="E414" s="36"/>
      <c r="F414" s="36"/>
      <c r="G414" s="37">
        <v>50</v>
      </c>
      <c r="H414" s="38">
        <v>197.3</v>
      </c>
      <c r="I414" s="39">
        <f t="shared" si="12"/>
        <v>9865</v>
      </c>
      <c r="J414" s="40">
        <f t="shared" si="13"/>
        <v>0</v>
      </c>
      <c r="K414" s="41"/>
      <c r="L414" s="42">
        <f>Table13[[#This Row],[Količina]]*Table13[[#This Row],[Појединачна цена без   ПДВ-а ]]</f>
        <v>0</v>
      </c>
      <c r="M414" s="42">
        <f>Table13[[#This Row],[Укупан износ понуде без ПДВ ]]*0.08</f>
        <v>0</v>
      </c>
      <c r="N414" s="42">
        <f>Table13[[#This Row],[Укупан износ понуде без ПДВ ]]+Table13[[#This Row],[Износ ПДВ]]</f>
        <v>0</v>
      </c>
      <c r="O414" s="43"/>
      <c r="P414" s="43"/>
      <c r="Q414" s="43"/>
      <c r="R414" s="43"/>
      <c r="S414" s="41"/>
      <c r="T41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5" spans="1:20" ht="33.75">
      <c r="A415" s="35">
        <v>414</v>
      </c>
      <c r="B415" s="36" t="s">
        <v>1064</v>
      </c>
      <c r="C415" s="65" t="s">
        <v>1065</v>
      </c>
      <c r="D415" s="66" t="s">
        <v>1066</v>
      </c>
      <c r="E415" s="36"/>
      <c r="F415" s="36"/>
      <c r="G415" s="37">
        <v>9</v>
      </c>
      <c r="H415" s="38">
        <v>13042.1</v>
      </c>
      <c r="I415" s="39">
        <f t="shared" si="12"/>
        <v>117378.90000000001</v>
      </c>
      <c r="J415" s="40">
        <f t="shared" si="13"/>
        <v>0</v>
      </c>
      <c r="K415" s="41"/>
      <c r="L415" s="42">
        <f>Table13[[#This Row],[Količina]]*Table13[[#This Row],[Појединачна цена без   ПДВ-а ]]</f>
        <v>0</v>
      </c>
      <c r="M415" s="42">
        <f>Table13[[#This Row],[Укупан износ понуде без ПДВ ]]*0.08</f>
        <v>0</v>
      </c>
      <c r="N415" s="42">
        <f>Table13[[#This Row],[Укупан износ понуде без ПДВ ]]+Table13[[#This Row],[Износ ПДВ]]</f>
        <v>0</v>
      </c>
      <c r="O415" s="43"/>
      <c r="P415" s="43"/>
      <c r="Q415" s="43"/>
      <c r="R415" s="43"/>
      <c r="S415" s="41"/>
      <c r="T41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6" spans="1:20" ht="22.5">
      <c r="A416" s="35">
        <v>415</v>
      </c>
      <c r="B416" s="44" t="s">
        <v>1067</v>
      </c>
      <c r="C416" s="67" t="s">
        <v>1068</v>
      </c>
      <c r="D416" s="68" t="s">
        <v>1066</v>
      </c>
      <c r="E416" s="44"/>
      <c r="F416" s="44"/>
      <c r="G416" s="37">
        <v>3</v>
      </c>
      <c r="H416" s="46">
        <v>3740.9</v>
      </c>
      <c r="I416" s="39">
        <f t="shared" si="12"/>
        <v>11222.7</v>
      </c>
      <c r="J416" s="40">
        <f t="shared" si="13"/>
        <v>0</v>
      </c>
      <c r="K416" s="41"/>
      <c r="L416" s="42">
        <f>Table13[[#This Row],[Količina]]*Table13[[#This Row],[Појединачна цена без   ПДВ-а ]]</f>
        <v>0</v>
      </c>
      <c r="M416" s="42">
        <f>Table13[[#This Row],[Укупан износ понуде без ПДВ ]]*0.08</f>
        <v>0</v>
      </c>
      <c r="N416" s="42">
        <f>Table13[[#This Row],[Укупан износ понуде без ПДВ ]]+Table13[[#This Row],[Износ ПДВ]]</f>
        <v>0</v>
      </c>
      <c r="O416" s="43"/>
      <c r="P416" s="43"/>
      <c r="Q416" s="43"/>
      <c r="R416" s="43"/>
      <c r="S416" s="41"/>
      <c r="T41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7" spans="1:20" ht="22.5">
      <c r="A417" s="35">
        <v>416</v>
      </c>
      <c r="B417" s="44" t="s">
        <v>1069</v>
      </c>
      <c r="C417" s="67" t="s">
        <v>1070</v>
      </c>
      <c r="D417" s="68" t="s">
        <v>1066</v>
      </c>
      <c r="E417" s="44"/>
      <c r="F417" s="44"/>
      <c r="G417" s="37">
        <v>6</v>
      </c>
      <c r="H417" s="46">
        <v>7201.2</v>
      </c>
      <c r="I417" s="39">
        <f t="shared" si="12"/>
        <v>43207.199999999997</v>
      </c>
      <c r="J417" s="40">
        <f t="shared" si="13"/>
        <v>0</v>
      </c>
      <c r="K417" s="41"/>
      <c r="L417" s="42">
        <f>Table13[[#This Row],[Količina]]*Table13[[#This Row],[Појединачна цена без   ПДВ-а ]]</f>
        <v>0</v>
      </c>
      <c r="M417" s="42">
        <f>Table13[[#This Row],[Укупан износ понуде без ПДВ ]]*0.08</f>
        <v>0</v>
      </c>
      <c r="N417" s="42">
        <f>Table13[[#This Row],[Укупан износ понуде без ПДВ ]]+Table13[[#This Row],[Износ ПДВ]]</f>
        <v>0</v>
      </c>
      <c r="O417" s="43"/>
      <c r="P417" s="43"/>
      <c r="Q417" s="43"/>
      <c r="R417" s="43"/>
      <c r="S417" s="41"/>
      <c r="T41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8" spans="1:20" ht="22.5">
      <c r="A418" s="35">
        <v>417</v>
      </c>
      <c r="B418" s="36" t="s">
        <v>1071</v>
      </c>
      <c r="C418" s="65" t="s">
        <v>1072</v>
      </c>
      <c r="D418" s="66" t="s">
        <v>171</v>
      </c>
      <c r="E418" s="36"/>
      <c r="F418" s="36"/>
      <c r="G418" s="37">
        <v>25</v>
      </c>
      <c r="H418" s="38">
        <v>96.4</v>
      </c>
      <c r="I418" s="39">
        <f t="shared" si="12"/>
        <v>2410</v>
      </c>
      <c r="J418" s="40">
        <f t="shared" si="13"/>
        <v>0</v>
      </c>
      <c r="K418" s="41"/>
      <c r="L418" s="42">
        <f>Table13[[#This Row],[Količina]]*Table13[[#This Row],[Појединачна цена без   ПДВ-а ]]</f>
        <v>0</v>
      </c>
      <c r="M418" s="42">
        <f>Table13[[#This Row],[Укупан износ понуде без ПДВ ]]*0.08</f>
        <v>0</v>
      </c>
      <c r="N418" s="42">
        <f>Table13[[#This Row],[Укупан износ понуде без ПДВ ]]+Table13[[#This Row],[Износ ПДВ]]</f>
        <v>0</v>
      </c>
      <c r="O418" s="43"/>
      <c r="P418" s="43"/>
      <c r="Q418" s="43"/>
      <c r="R418" s="43"/>
      <c r="S418" s="41"/>
      <c r="T41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19" spans="1:20" ht="33.75">
      <c r="A419" s="35">
        <v>418</v>
      </c>
      <c r="B419" s="36" t="s">
        <v>1073</v>
      </c>
      <c r="C419" s="65" t="s">
        <v>1074</v>
      </c>
      <c r="D419" s="66" t="s">
        <v>1075</v>
      </c>
      <c r="E419" s="36"/>
      <c r="F419" s="36"/>
      <c r="G419" s="37">
        <v>20</v>
      </c>
      <c r="H419" s="38">
        <v>2338.8000000000002</v>
      </c>
      <c r="I419" s="39">
        <f t="shared" si="12"/>
        <v>46776</v>
      </c>
      <c r="J419" s="40">
        <f t="shared" si="13"/>
        <v>0</v>
      </c>
      <c r="K419" s="41"/>
      <c r="L419" s="42">
        <f>Table13[[#This Row],[Količina]]*Table13[[#This Row],[Појединачна цена без   ПДВ-а ]]</f>
        <v>0</v>
      </c>
      <c r="M419" s="42">
        <f>Table13[[#This Row],[Укупан износ понуде без ПДВ ]]*0.08</f>
        <v>0</v>
      </c>
      <c r="N419" s="42">
        <f>Table13[[#This Row],[Укупан износ понуде без ПДВ ]]+Table13[[#This Row],[Износ ПДВ]]</f>
        <v>0</v>
      </c>
      <c r="O419" s="43"/>
      <c r="P419" s="43"/>
      <c r="Q419" s="43"/>
      <c r="R419" s="43"/>
      <c r="S419" s="41"/>
      <c r="T41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0" spans="1:20" ht="33.75">
      <c r="A420" s="35">
        <v>419</v>
      </c>
      <c r="B420" s="36" t="s">
        <v>1076</v>
      </c>
      <c r="C420" s="65" t="s">
        <v>1077</v>
      </c>
      <c r="D420" s="66" t="s">
        <v>1075</v>
      </c>
      <c r="E420" s="36"/>
      <c r="F420" s="36"/>
      <c r="G420" s="37">
        <v>70</v>
      </c>
      <c r="H420" s="38">
        <v>3033.4</v>
      </c>
      <c r="I420" s="39">
        <f t="shared" si="12"/>
        <v>212338</v>
      </c>
      <c r="J420" s="40">
        <f t="shared" si="13"/>
        <v>0</v>
      </c>
      <c r="K420" s="41"/>
      <c r="L420" s="42">
        <f>Table13[[#This Row],[Količina]]*Table13[[#This Row],[Појединачна цена без   ПДВ-а ]]</f>
        <v>0</v>
      </c>
      <c r="M420" s="42">
        <f>Table13[[#This Row],[Укупан износ понуде без ПДВ ]]*0.08</f>
        <v>0</v>
      </c>
      <c r="N420" s="42">
        <f>Table13[[#This Row],[Укупан износ понуде без ПДВ ]]+Table13[[#This Row],[Износ ПДВ]]</f>
        <v>0</v>
      </c>
      <c r="O420" s="43"/>
      <c r="P420" s="43"/>
      <c r="Q420" s="43"/>
      <c r="R420" s="43"/>
      <c r="S420" s="41"/>
      <c r="T42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1" spans="1:20" ht="33.75">
      <c r="A421" s="35">
        <v>420</v>
      </c>
      <c r="B421" s="36" t="s">
        <v>1078</v>
      </c>
      <c r="C421" s="65" t="s">
        <v>1079</v>
      </c>
      <c r="D421" s="66" t="s">
        <v>1075</v>
      </c>
      <c r="E421" s="36"/>
      <c r="F421" s="36"/>
      <c r="G421" s="37">
        <v>130</v>
      </c>
      <c r="H421" s="38">
        <v>3991.7</v>
      </c>
      <c r="I421" s="39">
        <f t="shared" si="12"/>
        <v>518921</v>
      </c>
      <c r="J421" s="40">
        <f t="shared" si="13"/>
        <v>0</v>
      </c>
      <c r="K421" s="41"/>
      <c r="L421" s="42">
        <f>Table13[[#This Row],[Količina]]*Table13[[#This Row],[Појединачна цена без   ПДВ-а ]]</f>
        <v>0</v>
      </c>
      <c r="M421" s="42">
        <f>Table13[[#This Row],[Укупан износ понуде без ПДВ ]]*0.08</f>
        <v>0</v>
      </c>
      <c r="N421" s="42">
        <f>Table13[[#This Row],[Укупан износ понуде без ПДВ ]]+Table13[[#This Row],[Износ ПДВ]]</f>
        <v>0</v>
      </c>
      <c r="O421" s="43"/>
      <c r="P421" s="43"/>
      <c r="Q421" s="43"/>
      <c r="R421" s="43"/>
      <c r="S421" s="41"/>
      <c r="T42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2" spans="1:20" ht="33.75">
      <c r="A422" s="35">
        <v>421</v>
      </c>
      <c r="B422" s="36" t="s">
        <v>1080</v>
      </c>
      <c r="C422" s="65" t="s">
        <v>1081</v>
      </c>
      <c r="D422" s="66" t="s">
        <v>1082</v>
      </c>
      <c r="E422" s="36"/>
      <c r="F422" s="36"/>
      <c r="G422" s="37">
        <v>20</v>
      </c>
      <c r="H422" s="38">
        <v>2049.5</v>
      </c>
      <c r="I422" s="39">
        <f t="shared" si="12"/>
        <v>40990</v>
      </c>
      <c r="J422" s="40">
        <f t="shared" si="13"/>
        <v>0</v>
      </c>
      <c r="K422" s="41"/>
      <c r="L422" s="42">
        <f>Table13[[#This Row],[Količina]]*Table13[[#This Row],[Појединачна цена без   ПДВ-а ]]</f>
        <v>0</v>
      </c>
      <c r="M422" s="42">
        <f>Table13[[#This Row],[Укупан износ понуде без ПДВ ]]*0.08</f>
        <v>0</v>
      </c>
      <c r="N422" s="42">
        <f>Table13[[#This Row],[Укупан износ понуде без ПДВ ]]+Table13[[#This Row],[Износ ПДВ]]</f>
        <v>0</v>
      </c>
      <c r="O422" s="43"/>
      <c r="P422" s="43"/>
      <c r="Q422" s="43"/>
      <c r="R422" s="43"/>
      <c r="S422" s="41"/>
      <c r="T42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3" spans="1:20" ht="22.5">
      <c r="A423" s="35">
        <v>422</v>
      </c>
      <c r="B423" s="36" t="s">
        <v>1083</v>
      </c>
      <c r="C423" s="65" t="s">
        <v>1084</v>
      </c>
      <c r="D423" s="66" t="s">
        <v>1085</v>
      </c>
      <c r="E423" s="36"/>
      <c r="F423" s="36"/>
      <c r="G423" s="37">
        <v>150</v>
      </c>
      <c r="H423" s="38">
        <v>667.1</v>
      </c>
      <c r="I423" s="39">
        <f t="shared" si="12"/>
        <v>100065</v>
      </c>
      <c r="J423" s="40">
        <f t="shared" si="13"/>
        <v>0</v>
      </c>
      <c r="K423" s="41"/>
      <c r="L423" s="42">
        <f>Table13[[#This Row],[Količina]]*Table13[[#This Row],[Појединачна цена без   ПДВ-а ]]</f>
        <v>0</v>
      </c>
      <c r="M423" s="42">
        <f>Table13[[#This Row],[Укупан износ понуде без ПДВ ]]*0.08</f>
        <v>0</v>
      </c>
      <c r="N423" s="42">
        <f>Table13[[#This Row],[Укупан износ понуде без ПДВ ]]+Table13[[#This Row],[Износ ПДВ]]</f>
        <v>0</v>
      </c>
      <c r="O423" s="43"/>
      <c r="P423" s="43"/>
      <c r="Q423" s="43"/>
      <c r="R423" s="43"/>
      <c r="S423" s="41"/>
      <c r="T42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4" spans="1:20" ht="22.5">
      <c r="A424" s="35">
        <v>423</v>
      </c>
      <c r="B424" s="36" t="s">
        <v>1086</v>
      </c>
      <c r="C424" s="65" t="s">
        <v>1087</v>
      </c>
      <c r="D424" s="66" t="s">
        <v>1085</v>
      </c>
      <c r="E424" s="36"/>
      <c r="F424" s="36"/>
      <c r="G424" s="37">
        <v>500</v>
      </c>
      <c r="H424" s="38">
        <v>333.6</v>
      </c>
      <c r="I424" s="39">
        <f t="shared" si="12"/>
        <v>166800</v>
      </c>
      <c r="J424" s="40">
        <f t="shared" si="13"/>
        <v>0</v>
      </c>
      <c r="K424" s="41"/>
      <c r="L424" s="42">
        <f>Table13[[#This Row],[Količina]]*Table13[[#This Row],[Појединачна цена без   ПДВ-а ]]</f>
        <v>0</v>
      </c>
      <c r="M424" s="42">
        <f>Table13[[#This Row],[Укупан износ понуде без ПДВ ]]*0.08</f>
        <v>0</v>
      </c>
      <c r="N424" s="42">
        <f>Table13[[#This Row],[Укупан износ понуде без ПДВ ]]+Table13[[#This Row],[Износ ПДВ]]</f>
        <v>0</v>
      </c>
      <c r="O424" s="43"/>
      <c r="P424" s="43"/>
      <c r="Q424" s="43"/>
      <c r="R424" s="43"/>
      <c r="S424" s="41"/>
      <c r="T42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5" spans="1:20" ht="22.5">
      <c r="A425" s="35">
        <v>424</v>
      </c>
      <c r="B425" s="36" t="s">
        <v>1088</v>
      </c>
      <c r="C425" s="65" t="s">
        <v>1089</v>
      </c>
      <c r="D425" s="66" t="s">
        <v>98</v>
      </c>
      <c r="E425" s="36"/>
      <c r="F425" s="36"/>
      <c r="G425" s="37">
        <v>400</v>
      </c>
      <c r="H425" s="38">
        <v>123.8</v>
      </c>
      <c r="I425" s="39">
        <f t="shared" si="12"/>
        <v>49520</v>
      </c>
      <c r="J425" s="40">
        <f t="shared" si="13"/>
        <v>0</v>
      </c>
      <c r="K425" s="41"/>
      <c r="L425" s="42">
        <f>Table13[[#This Row],[Količina]]*Table13[[#This Row],[Појединачна цена без   ПДВ-а ]]</f>
        <v>0</v>
      </c>
      <c r="M425" s="42">
        <f>Table13[[#This Row],[Укупан износ понуде без ПДВ ]]*0.08</f>
        <v>0</v>
      </c>
      <c r="N425" s="42">
        <f>Table13[[#This Row],[Укупан износ понуде без ПДВ ]]+Table13[[#This Row],[Износ ПДВ]]</f>
        <v>0</v>
      </c>
      <c r="O425" s="43"/>
      <c r="P425" s="43"/>
      <c r="Q425" s="43"/>
      <c r="R425" s="43"/>
      <c r="S425" s="41"/>
      <c r="T42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6" spans="1:20" ht="22.5">
      <c r="A426" s="35">
        <v>425</v>
      </c>
      <c r="B426" s="36" t="s">
        <v>1090</v>
      </c>
      <c r="C426" s="65" t="s">
        <v>1091</v>
      </c>
      <c r="D426" s="66" t="s">
        <v>98</v>
      </c>
      <c r="E426" s="36"/>
      <c r="F426" s="36"/>
      <c r="G426" s="37">
        <v>700</v>
      </c>
      <c r="H426" s="38">
        <v>138.6</v>
      </c>
      <c r="I426" s="39">
        <f t="shared" si="12"/>
        <v>97020</v>
      </c>
      <c r="J426" s="40">
        <f t="shared" si="13"/>
        <v>0</v>
      </c>
      <c r="K426" s="41"/>
      <c r="L426" s="42">
        <f>Table13[[#This Row],[Količina]]*Table13[[#This Row],[Појединачна цена без   ПДВ-а ]]</f>
        <v>0</v>
      </c>
      <c r="M426" s="42">
        <f>Table13[[#This Row],[Укупан износ понуде без ПДВ ]]*0.08</f>
        <v>0</v>
      </c>
      <c r="N426" s="42">
        <f>Table13[[#This Row],[Укупан износ понуде без ПДВ ]]+Table13[[#This Row],[Износ ПДВ]]</f>
        <v>0</v>
      </c>
      <c r="O426" s="43"/>
      <c r="P426" s="43"/>
      <c r="Q426" s="43"/>
      <c r="R426" s="43"/>
      <c r="S426" s="41"/>
      <c r="T42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7" spans="1:20" ht="22.5">
      <c r="A427" s="35">
        <v>426</v>
      </c>
      <c r="B427" s="36" t="s">
        <v>1092</v>
      </c>
      <c r="C427" s="65" t="s">
        <v>1093</v>
      </c>
      <c r="D427" s="66" t="s">
        <v>81</v>
      </c>
      <c r="E427" s="36"/>
      <c r="F427" s="36"/>
      <c r="G427" s="37">
        <v>30</v>
      </c>
      <c r="H427" s="38">
        <v>1857.6</v>
      </c>
      <c r="I427" s="39">
        <f t="shared" si="12"/>
        <v>55728</v>
      </c>
      <c r="J427" s="40">
        <f t="shared" si="13"/>
        <v>0</v>
      </c>
      <c r="K427" s="41"/>
      <c r="L427" s="42">
        <f>Table13[[#This Row],[Količina]]*Table13[[#This Row],[Појединачна цена без   ПДВ-а ]]</f>
        <v>0</v>
      </c>
      <c r="M427" s="42">
        <f>Table13[[#This Row],[Укупан износ понуде без ПДВ ]]*0.08</f>
        <v>0</v>
      </c>
      <c r="N427" s="42">
        <f>Table13[[#This Row],[Укупан износ понуде без ПДВ ]]+Table13[[#This Row],[Износ ПДВ]]</f>
        <v>0</v>
      </c>
      <c r="O427" s="43"/>
      <c r="P427" s="43"/>
      <c r="Q427" s="43"/>
      <c r="R427" s="43"/>
      <c r="S427" s="41"/>
      <c r="T42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8" spans="1:20" ht="22.5">
      <c r="A428" s="35">
        <v>427</v>
      </c>
      <c r="B428" s="36" t="s">
        <v>1094</v>
      </c>
      <c r="C428" s="65" t="s">
        <v>1095</v>
      </c>
      <c r="D428" s="66" t="s">
        <v>81</v>
      </c>
      <c r="E428" s="36"/>
      <c r="F428" s="36"/>
      <c r="G428" s="37">
        <v>10</v>
      </c>
      <c r="H428" s="38">
        <v>1857.6</v>
      </c>
      <c r="I428" s="39">
        <f t="shared" si="12"/>
        <v>18576</v>
      </c>
      <c r="J428" s="40">
        <f t="shared" si="13"/>
        <v>0</v>
      </c>
      <c r="K428" s="41"/>
      <c r="L428" s="42">
        <f>Table13[[#This Row],[Količina]]*Table13[[#This Row],[Појединачна цена без   ПДВ-а ]]</f>
        <v>0</v>
      </c>
      <c r="M428" s="42">
        <f>Table13[[#This Row],[Укупан износ понуде без ПДВ ]]*0.08</f>
        <v>0</v>
      </c>
      <c r="N428" s="42">
        <f>Table13[[#This Row],[Укупан износ понуде без ПДВ ]]+Table13[[#This Row],[Износ ПДВ]]</f>
        <v>0</v>
      </c>
      <c r="O428" s="43"/>
      <c r="P428" s="43"/>
      <c r="Q428" s="43"/>
      <c r="R428" s="43"/>
      <c r="S428" s="41"/>
      <c r="T42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29" spans="1:20" ht="22.5">
      <c r="A429" s="35">
        <v>428</v>
      </c>
      <c r="B429" s="36" t="s">
        <v>1096</v>
      </c>
      <c r="C429" s="65" t="s">
        <v>1097</v>
      </c>
      <c r="D429" s="66" t="s">
        <v>81</v>
      </c>
      <c r="E429" s="36"/>
      <c r="F429" s="36"/>
      <c r="G429" s="37">
        <v>15</v>
      </c>
      <c r="H429" s="38">
        <v>1856.4</v>
      </c>
      <c r="I429" s="39">
        <f t="shared" si="12"/>
        <v>27846</v>
      </c>
      <c r="J429" s="40">
        <f t="shared" si="13"/>
        <v>0</v>
      </c>
      <c r="K429" s="41"/>
      <c r="L429" s="42">
        <f>Table13[[#This Row],[Količina]]*Table13[[#This Row],[Појединачна цена без   ПДВ-а ]]</f>
        <v>0</v>
      </c>
      <c r="M429" s="42">
        <f>Table13[[#This Row],[Укупан износ понуде без ПДВ ]]*0.08</f>
        <v>0</v>
      </c>
      <c r="N429" s="42">
        <f>Table13[[#This Row],[Укупан износ понуде без ПДВ ]]+Table13[[#This Row],[Износ ПДВ]]</f>
        <v>0</v>
      </c>
      <c r="O429" s="43"/>
      <c r="P429" s="43"/>
      <c r="Q429" s="43"/>
      <c r="R429" s="43"/>
      <c r="S429" s="41"/>
      <c r="T42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0" spans="1:20" ht="22.5">
      <c r="A430" s="35">
        <v>429</v>
      </c>
      <c r="B430" s="36" t="s">
        <v>1098</v>
      </c>
      <c r="C430" s="65" t="s">
        <v>1099</v>
      </c>
      <c r="D430" s="66" t="s">
        <v>81</v>
      </c>
      <c r="E430" s="36"/>
      <c r="F430" s="36"/>
      <c r="G430" s="37">
        <v>20</v>
      </c>
      <c r="H430" s="38">
        <v>1856.4</v>
      </c>
      <c r="I430" s="39">
        <f t="shared" si="12"/>
        <v>37128</v>
      </c>
      <c r="J430" s="40">
        <f t="shared" si="13"/>
        <v>0</v>
      </c>
      <c r="K430" s="41"/>
      <c r="L430" s="42">
        <f>Table13[[#This Row],[Količina]]*Table13[[#This Row],[Појединачна цена без   ПДВ-а ]]</f>
        <v>0</v>
      </c>
      <c r="M430" s="42">
        <f>Table13[[#This Row],[Укупан износ понуде без ПДВ ]]*0.08</f>
        <v>0</v>
      </c>
      <c r="N430" s="42">
        <f>Table13[[#This Row],[Укупан износ понуде без ПДВ ]]+Table13[[#This Row],[Износ ПДВ]]</f>
        <v>0</v>
      </c>
      <c r="O430" s="43"/>
      <c r="P430" s="43"/>
      <c r="Q430" s="43"/>
      <c r="R430" s="43"/>
      <c r="S430" s="41"/>
      <c r="T43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1" spans="1:20" ht="22.5">
      <c r="A431" s="35">
        <v>430</v>
      </c>
      <c r="B431" s="36" t="s">
        <v>1100</v>
      </c>
      <c r="C431" s="65" t="s">
        <v>1101</v>
      </c>
      <c r="D431" s="66" t="s">
        <v>1102</v>
      </c>
      <c r="E431" s="36"/>
      <c r="F431" s="36"/>
      <c r="G431" s="37">
        <v>70</v>
      </c>
      <c r="H431" s="38">
        <v>78.8</v>
      </c>
      <c r="I431" s="39">
        <f t="shared" si="12"/>
        <v>5516</v>
      </c>
      <c r="J431" s="40">
        <f t="shared" si="13"/>
        <v>0</v>
      </c>
      <c r="K431" s="41"/>
      <c r="L431" s="42">
        <f>Table13[[#This Row],[Količina]]*Table13[[#This Row],[Појединачна цена без   ПДВ-а ]]</f>
        <v>0</v>
      </c>
      <c r="M431" s="42">
        <f>Table13[[#This Row],[Укупан износ понуде без ПДВ ]]*0.08</f>
        <v>0</v>
      </c>
      <c r="N431" s="42">
        <f>Table13[[#This Row],[Укупан износ понуде без ПДВ ]]+Table13[[#This Row],[Износ ПДВ]]</f>
        <v>0</v>
      </c>
      <c r="O431" s="43"/>
      <c r="P431" s="43"/>
      <c r="Q431" s="43"/>
      <c r="R431" s="43"/>
      <c r="S431" s="41"/>
      <c r="T43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2" spans="1:20" ht="22.5">
      <c r="A432" s="35">
        <v>431</v>
      </c>
      <c r="B432" s="36" t="s">
        <v>1103</v>
      </c>
      <c r="C432" s="65" t="s">
        <v>1104</v>
      </c>
      <c r="D432" s="66" t="s">
        <v>1102</v>
      </c>
      <c r="E432" s="36"/>
      <c r="F432" s="36"/>
      <c r="G432" s="37">
        <v>80</v>
      </c>
      <c r="H432" s="38">
        <v>78.8</v>
      </c>
      <c r="I432" s="39">
        <f t="shared" si="12"/>
        <v>6304</v>
      </c>
      <c r="J432" s="40">
        <f t="shared" si="13"/>
        <v>0</v>
      </c>
      <c r="K432" s="41"/>
      <c r="L432" s="42">
        <f>Table13[[#This Row],[Količina]]*Table13[[#This Row],[Појединачна цена без   ПДВ-а ]]</f>
        <v>0</v>
      </c>
      <c r="M432" s="42">
        <f>Table13[[#This Row],[Укупан износ понуде без ПДВ ]]*0.08</f>
        <v>0</v>
      </c>
      <c r="N432" s="42">
        <f>Table13[[#This Row],[Укупан износ понуде без ПДВ ]]+Table13[[#This Row],[Износ ПДВ]]</f>
        <v>0</v>
      </c>
      <c r="O432" s="43"/>
      <c r="P432" s="43"/>
      <c r="Q432" s="43"/>
      <c r="R432" s="43"/>
      <c r="S432" s="41"/>
      <c r="T43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3" spans="1:20" ht="22.5">
      <c r="A433" s="35">
        <v>432</v>
      </c>
      <c r="B433" s="36" t="s">
        <v>1105</v>
      </c>
      <c r="C433" s="65" t="s">
        <v>1106</v>
      </c>
      <c r="D433" s="66" t="s">
        <v>1102</v>
      </c>
      <c r="E433" s="36"/>
      <c r="F433" s="36"/>
      <c r="G433" s="37">
        <v>30</v>
      </c>
      <c r="H433" s="38">
        <v>120.4</v>
      </c>
      <c r="I433" s="39">
        <f t="shared" si="12"/>
        <v>3612</v>
      </c>
      <c r="J433" s="40">
        <f t="shared" si="13"/>
        <v>0</v>
      </c>
      <c r="K433" s="41"/>
      <c r="L433" s="42">
        <f>Table13[[#This Row],[Količina]]*Table13[[#This Row],[Појединачна цена без   ПДВ-а ]]</f>
        <v>0</v>
      </c>
      <c r="M433" s="42">
        <f>Table13[[#This Row],[Укупан износ понуде без ПДВ ]]*0.08</f>
        <v>0</v>
      </c>
      <c r="N433" s="42">
        <f>Table13[[#This Row],[Укупан износ понуде без ПДВ ]]+Table13[[#This Row],[Износ ПДВ]]</f>
        <v>0</v>
      </c>
      <c r="O433" s="43"/>
      <c r="P433" s="43"/>
      <c r="Q433" s="43"/>
      <c r="R433" s="43"/>
      <c r="S433" s="41"/>
      <c r="T43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4" spans="1:20" ht="33.75">
      <c r="A434" s="35">
        <v>433</v>
      </c>
      <c r="B434" s="51">
        <v>4153220</v>
      </c>
      <c r="C434" s="65" t="s">
        <v>1107</v>
      </c>
      <c r="D434" s="66" t="s">
        <v>1108</v>
      </c>
      <c r="E434" s="36"/>
      <c r="F434" s="36"/>
      <c r="G434" s="37">
        <v>50</v>
      </c>
      <c r="H434" s="38">
        <v>107.2</v>
      </c>
      <c r="I434" s="39">
        <f t="shared" si="12"/>
        <v>5360</v>
      </c>
      <c r="J434" s="40">
        <f t="shared" si="13"/>
        <v>0</v>
      </c>
      <c r="K434" s="41"/>
      <c r="L434" s="42">
        <f>Table13[[#This Row],[Količina]]*Table13[[#This Row],[Појединачна цена без   ПДВ-а ]]</f>
        <v>0</v>
      </c>
      <c r="M434" s="42">
        <f>Table13[[#This Row],[Укупан износ понуде без ПДВ ]]*0.08</f>
        <v>0</v>
      </c>
      <c r="N434" s="42">
        <f>Table13[[#This Row],[Укупан износ понуде без ПДВ ]]+Table13[[#This Row],[Износ ПДВ]]</f>
        <v>0</v>
      </c>
      <c r="O434" s="43"/>
      <c r="P434" s="43"/>
      <c r="Q434" s="43"/>
      <c r="R434" s="43"/>
      <c r="S434" s="41"/>
      <c r="T43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5" spans="1:20" ht="33.75">
      <c r="A435" s="35">
        <v>434</v>
      </c>
      <c r="B435" s="36" t="s">
        <v>1109</v>
      </c>
      <c r="C435" s="65" t="s">
        <v>1110</v>
      </c>
      <c r="D435" s="66" t="s">
        <v>1108</v>
      </c>
      <c r="E435" s="36"/>
      <c r="F435" s="36"/>
      <c r="G435" s="37">
        <v>40</v>
      </c>
      <c r="H435" s="38">
        <v>107.2</v>
      </c>
      <c r="I435" s="39">
        <f t="shared" si="12"/>
        <v>4288</v>
      </c>
      <c r="J435" s="40">
        <f t="shared" si="13"/>
        <v>0</v>
      </c>
      <c r="K435" s="41"/>
      <c r="L435" s="42">
        <f>Table13[[#This Row],[Količina]]*Table13[[#This Row],[Појединачна цена без   ПДВ-а ]]</f>
        <v>0</v>
      </c>
      <c r="M435" s="42">
        <f>Table13[[#This Row],[Укупан износ понуде без ПДВ ]]*0.08</f>
        <v>0</v>
      </c>
      <c r="N435" s="42">
        <f>Table13[[#This Row],[Укупан износ понуде без ПДВ ]]+Table13[[#This Row],[Износ ПДВ]]</f>
        <v>0</v>
      </c>
      <c r="O435" s="43"/>
      <c r="P435" s="43"/>
      <c r="Q435" s="43"/>
      <c r="R435" s="43"/>
      <c r="S435" s="41"/>
      <c r="T43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6" spans="1:20" ht="22.5">
      <c r="A436" s="35">
        <v>435</v>
      </c>
      <c r="B436" s="36" t="s">
        <v>1111</v>
      </c>
      <c r="C436" s="65" t="s">
        <v>1112</v>
      </c>
      <c r="D436" s="66" t="s">
        <v>1113</v>
      </c>
      <c r="E436" s="36"/>
      <c r="F436" s="36"/>
      <c r="G436" s="37">
        <v>80</v>
      </c>
      <c r="H436" s="38">
        <v>589.5</v>
      </c>
      <c r="I436" s="39">
        <f t="shared" si="12"/>
        <v>47160</v>
      </c>
      <c r="J436" s="40">
        <f t="shared" si="13"/>
        <v>0</v>
      </c>
      <c r="K436" s="41"/>
      <c r="L436" s="42">
        <f>Table13[[#This Row],[Količina]]*Table13[[#This Row],[Појединачна цена без   ПДВ-а ]]</f>
        <v>0</v>
      </c>
      <c r="M436" s="42">
        <f>Table13[[#This Row],[Укупан износ понуде без ПДВ ]]*0.08</f>
        <v>0</v>
      </c>
      <c r="N436" s="42">
        <f>Table13[[#This Row],[Укупан износ понуде без ПДВ ]]+Table13[[#This Row],[Износ ПДВ]]</f>
        <v>0</v>
      </c>
      <c r="O436" s="43"/>
      <c r="P436" s="43"/>
      <c r="Q436" s="43"/>
      <c r="R436" s="43"/>
      <c r="S436" s="41"/>
      <c r="T43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7" spans="1:20" ht="22.5">
      <c r="A437" s="35">
        <v>436</v>
      </c>
      <c r="B437" s="36" t="s">
        <v>1114</v>
      </c>
      <c r="C437" s="65" t="s">
        <v>1115</v>
      </c>
      <c r="D437" s="66" t="s">
        <v>554</v>
      </c>
      <c r="E437" s="36"/>
      <c r="F437" s="36"/>
      <c r="G437" s="37">
        <v>120</v>
      </c>
      <c r="H437" s="38">
        <v>418.1</v>
      </c>
      <c r="I437" s="39">
        <f t="shared" si="12"/>
        <v>50172</v>
      </c>
      <c r="J437" s="40">
        <f t="shared" si="13"/>
        <v>0</v>
      </c>
      <c r="K437" s="41"/>
      <c r="L437" s="42">
        <f>Table13[[#This Row],[Količina]]*Table13[[#This Row],[Појединачна цена без   ПДВ-а ]]</f>
        <v>0</v>
      </c>
      <c r="M437" s="42">
        <f>Table13[[#This Row],[Укупан износ понуде без ПДВ ]]*0.08</f>
        <v>0</v>
      </c>
      <c r="N437" s="42">
        <f>Table13[[#This Row],[Укупан износ понуде без ПДВ ]]+Table13[[#This Row],[Износ ПДВ]]</f>
        <v>0</v>
      </c>
      <c r="O437" s="43"/>
      <c r="P437" s="43"/>
      <c r="Q437" s="43"/>
      <c r="R437" s="43"/>
      <c r="S437" s="41"/>
      <c r="T43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8" spans="1:20" ht="22.5">
      <c r="A438" s="35">
        <v>437</v>
      </c>
      <c r="B438" s="36" t="s">
        <v>1116</v>
      </c>
      <c r="C438" s="65" t="s">
        <v>1117</v>
      </c>
      <c r="D438" s="66" t="s">
        <v>1118</v>
      </c>
      <c r="E438" s="36"/>
      <c r="F438" s="36"/>
      <c r="G438" s="37">
        <v>300</v>
      </c>
      <c r="H438" s="38">
        <v>186.6</v>
      </c>
      <c r="I438" s="39">
        <f t="shared" si="12"/>
        <v>55980</v>
      </c>
      <c r="J438" s="40">
        <f t="shared" si="13"/>
        <v>0</v>
      </c>
      <c r="K438" s="41"/>
      <c r="L438" s="42">
        <f>Table13[[#This Row],[Količina]]*Table13[[#This Row],[Појединачна цена без   ПДВ-а ]]</f>
        <v>0</v>
      </c>
      <c r="M438" s="42">
        <f>Table13[[#This Row],[Укупан износ понуде без ПДВ ]]*0.08</f>
        <v>0</v>
      </c>
      <c r="N438" s="42">
        <f>Table13[[#This Row],[Укупан износ понуде без ПДВ ]]+Table13[[#This Row],[Износ ПДВ]]</f>
        <v>0</v>
      </c>
      <c r="O438" s="43"/>
      <c r="P438" s="43"/>
      <c r="Q438" s="43"/>
      <c r="R438" s="43"/>
      <c r="S438" s="41"/>
      <c r="T43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39" spans="1:20" ht="22.5">
      <c r="A439" s="35">
        <v>438</v>
      </c>
      <c r="B439" s="36" t="s">
        <v>1119</v>
      </c>
      <c r="C439" s="65" t="s">
        <v>1120</v>
      </c>
      <c r="D439" s="66" t="s">
        <v>1118</v>
      </c>
      <c r="E439" s="36"/>
      <c r="F439" s="36"/>
      <c r="G439" s="37">
        <v>400</v>
      </c>
      <c r="H439" s="38">
        <v>373.3</v>
      </c>
      <c r="I439" s="39">
        <f t="shared" si="12"/>
        <v>149320</v>
      </c>
      <c r="J439" s="40">
        <f t="shared" si="13"/>
        <v>0</v>
      </c>
      <c r="K439" s="41"/>
      <c r="L439" s="42">
        <f>Table13[[#This Row],[Količina]]*Table13[[#This Row],[Појединачна цена без   ПДВ-а ]]</f>
        <v>0</v>
      </c>
      <c r="M439" s="42">
        <f>Table13[[#This Row],[Укупан износ понуде без ПДВ ]]*0.08</f>
        <v>0</v>
      </c>
      <c r="N439" s="42">
        <f>Table13[[#This Row],[Укупан износ понуде без ПДВ ]]+Table13[[#This Row],[Износ ПДВ]]</f>
        <v>0</v>
      </c>
      <c r="O439" s="43"/>
      <c r="P439" s="43"/>
      <c r="Q439" s="43"/>
      <c r="R439" s="43"/>
      <c r="S439" s="41"/>
      <c r="T43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0" spans="1:20" ht="22.5">
      <c r="A440" s="35">
        <v>439</v>
      </c>
      <c r="B440" s="36" t="s">
        <v>1121</v>
      </c>
      <c r="C440" s="65" t="s">
        <v>1122</v>
      </c>
      <c r="D440" s="66" t="s">
        <v>613</v>
      </c>
      <c r="E440" s="36"/>
      <c r="F440" s="36"/>
      <c r="G440" s="37">
        <v>30</v>
      </c>
      <c r="H440" s="38">
        <v>1044.0999999999999</v>
      </c>
      <c r="I440" s="39">
        <f t="shared" si="12"/>
        <v>31322.999999999996</v>
      </c>
      <c r="J440" s="40">
        <f t="shared" si="13"/>
        <v>0</v>
      </c>
      <c r="K440" s="41"/>
      <c r="L440" s="42">
        <f>Table13[[#This Row],[Količina]]*Table13[[#This Row],[Појединачна цена без   ПДВ-а ]]</f>
        <v>0</v>
      </c>
      <c r="M440" s="42">
        <f>Table13[[#This Row],[Укупан износ понуде без ПДВ ]]*0.08</f>
        <v>0</v>
      </c>
      <c r="N440" s="42">
        <f>Table13[[#This Row],[Укупан износ понуде без ПДВ ]]+Table13[[#This Row],[Износ ПДВ]]</f>
        <v>0</v>
      </c>
      <c r="O440" s="43"/>
      <c r="P440" s="43"/>
      <c r="Q440" s="43"/>
      <c r="R440" s="43"/>
      <c r="S440" s="41"/>
      <c r="T44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1" spans="1:20" ht="22.5">
      <c r="A441" s="35">
        <v>440</v>
      </c>
      <c r="B441" s="36" t="s">
        <v>1123</v>
      </c>
      <c r="C441" s="65" t="s">
        <v>1124</v>
      </c>
      <c r="D441" s="66" t="s">
        <v>613</v>
      </c>
      <c r="E441" s="36"/>
      <c r="F441" s="36"/>
      <c r="G441" s="37">
        <v>15</v>
      </c>
      <c r="H441" s="38">
        <v>265</v>
      </c>
      <c r="I441" s="39">
        <f t="shared" si="12"/>
        <v>3975</v>
      </c>
      <c r="J441" s="40">
        <f t="shared" si="13"/>
        <v>0</v>
      </c>
      <c r="K441" s="41"/>
      <c r="L441" s="42">
        <f>Table13[[#This Row],[Količina]]*Table13[[#This Row],[Појединачна цена без   ПДВ-а ]]</f>
        <v>0</v>
      </c>
      <c r="M441" s="42">
        <f>Table13[[#This Row],[Укупан износ понуде без ПДВ ]]*0.08</f>
        <v>0</v>
      </c>
      <c r="N441" s="42">
        <f>Table13[[#This Row],[Укупан износ понуде без ПДВ ]]+Table13[[#This Row],[Износ ПДВ]]</f>
        <v>0</v>
      </c>
      <c r="O441" s="43"/>
      <c r="P441" s="43"/>
      <c r="Q441" s="43"/>
      <c r="R441" s="43"/>
      <c r="S441" s="41"/>
      <c r="T44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2" spans="1:20" ht="22.5">
      <c r="A442" s="35">
        <v>441</v>
      </c>
      <c r="B442" s="36" t="s">
        <v>1125</v>
      </c>
      <c r="C442" s="65" t="s">
        <v>1126</v>
      </c>
      <c r="D442" s="66" t="s">
        <v>613</v>
      </c>
      <c r="E442" s="36"/>
      <c r="F442" s="36"/>
      <c r="G442" s="37">
        <v>15</v>
      </c>
      <c r="H442" s="38">
        <v>566.1</v>
      </c>
      <c r="I442" s="39">
        <f t="shared" si="12"/>
        <v>8491.5</v>
      </c>
      <c r="J442" s="40">
        <f t="shared" si="13"/>
        <v>0</v>
      </c>
      <c r="K442" s="41"/>
      <c r="L442" s="42">
        <f>Table13[[#This Row],[Količina]]*Table13[[#This Row],[Појединачна цена без   ПДВ-а ]]</f>
        <v>0</v>
      </c>
      <c r="M442" s="42">
        <f>Table13[[#This Row],[Укупан износ понуде без ПДВ ]]*0.08</f>
        <v>0</v>
      </c>
      <c r="N442" s="42">
        <f>Table13[[#This Row],[Укупан износ понуде без ПДВ ]]+Table13[[#This Row],[Износ ПДВ]]</f>
        <v>0</v>
      </c>
      <c r="O442" s="43"/>
      <c r="P442" s="43"/>
      <c r="Q442" s="43"/>
      <c r="R442" s="43"/>
      <c r="S442" s="41"/>
      <c r="T44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3" spans="1:20" ht="22.5">
      <c r="A443" s="35">
        <v>442</v>
      </c>
      <c r="B443" s="36" t="s">
        <v>1127</v>
      </c>
      <c r="C443" s="65" t="s">
        <v>1128</v>
      </c>
      <c r="D443" s="66" t="s">
        <v>136</v>
      </c>
      <c r="E443" s="36"/>
      <c r="F443" s="36"/>
      <c r="G443" s="37">
        <v>15</v>
      </c>
      <c r="H443" s="38">
        <v>1156.8</v>
      </c>
      <c r="I443" s="39">
        <f t="shared" si="12"/>
        <v>17352</v>
      </c>
      <c r="J443" s="40">
        <f t="shared" si="13"/>
        <v>0</v>
      </c>
      <c r="K443" s="41"/>
      <c r="L443" s="42">
        <f>Table13[[#This Row],[Količina]]*Table13[[#This Row],[Појединачна цена без   ПДВ-а ]]</f>
        <v>0</v>
      </c>
      <c r="M443" s="42">
        <f>Table13[[#This Row],[Укупан износ понуде без ПДВ ]]*0.08</f>
        <v>0</v>
      </c>
      <c r="N443" s="42">
        <f>Table13[[#This Row],[Укупан износ понуде без ПДВ ]]+Table13[[#This Row],[Износ ПДВ]]</f>
        <v>0</v>
      </c>
      <c r="O443" s="43"/>
      <c r="P443" s="43"/>
      <c r="Q443" s="43"/>
      <c r="R443" s="43"/>
      <c r="S443" s="41"/>
      <c r="T44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4" spans="1:20" ht="22.5">
      <c r="A444" s="35">
        <v>443</v>
      </c>
      <c r="B444" s="36" t="s">
        <v>1129</v>
      </c>
      <c r="C444" s="65" t="s">
        <v>1130</v>
      </c>
      <c r="D444" s="66" t="s">
        <v>136</v>
      </c>
      <c r="E444" s="36"/>
      <c r="F444" s="36"/>
      <c r="G444" s="37">
        <v>100</v>
      </c>
      <c r="H444" s="38">
        <v>440.5</v>
      </c>
      <c r="I444" s="39">
        <f t="shared" si="12"/>
        <v>44050</v>
      </c>
      <c r="J444" s="40">
        <f t="shared" si="13"/>
        <v>0</v>
      </c>
      <c r="K444" s="41"/>
      <c r="L444" s="42">
        <f>Table13[[#This Row],[Količina]]*Table13[[#This Row],[Појединачна цена без   ПДВ-а ]]</f>
        <v>0</v>
      </c>
      <c r="M444" s="42">
        <f>Table13[[#This Row],[Укупан износ понуде без ПДВ ]]*0.08</f>
        <v>0</v>
      </c>
      <c r="N444" s="42">
        <f>Table13[[#This Row],[Укупан износ понуде без ПДВ ]]+Table13[[#This Row],[Износ ПДВ]]</f>
        <v>0</v>
      </c>
      <c r="O444" s="43"/>
      <c r="P444" s="43"/>
      <c r="Q444" s="43"/>
      <c r="R444" s="43"/>
      <c r="S444" s="41"/>
      <c r="T44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5" spans="1:20" ht="22.5">
      <c r="A445" s="35">
        <v>444</v>
      </c>
      <c r="B445" s="36" t="s">
        <v>1131</v>
      </c>
      <c r="C445" s="65" t="s">
        <v>1132</v>
      </c>
      <c r="D445" s="66" t="s">
        <v>136</v>
      </c>
      <c r="E445" s="36"/>
      <c r="F445" s="36"/>
      <c r="G445" s="37">
        <v>110</v>
      </c>
      <c r="H445" s="38">
        <v>778</v>
      </c>
      <c r="I445" s="39">
        <f t="shared" si="12"/>
        <v>85580</v>
      </c>
      <c r="J445" s="40">
        <f t="shared" si="13"/>
        <v>0</v>
      </c>
      <c r="K445" s="41"/>
      <c r="L445" s="42">
        <f>Table13[[#This Row],[Količina]]*Table13[[#This Row],[Појединачна цена без   ПДВ-а ]]</f>
        <v>0</v>
      </c>
      <c r="M445" s="42">
        <f>Table13[[#This Row],[Укупан износ понуде без ПДВ ]]*0.08</f>
        <v>0</v>
      </c>
      <c r="N445" s="42">
        <f>Table13[[#This Row],[Укупан износ понуде без ПДВ ]]+Table13[[#This Row],[Износ ПДВ]]</f>
        <v>0</v>
      </c>
      <c r="O445" s="43"/>
      <c r="P445" s="43"/>
      <c r="Q445" s="43"/>
      <c r="R445" s="43"/>
      <c r="S445" s="41"/>
      <c r="T44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6" spans="1:20" ht="22.5">
      <c r="A446" s="35">
        <v>445</v>
      </c>
      <c r="B446" s="36" t="s">
        <v>1133</v>
      </c>
      <c r="C446" s="65" t="s">
        <v>1134</v>
      </c>
      <c r="D446" s="66" t="s">
        <v>1135</v>
      </c>
      <c r="E446" s="36"/>
      <c r="F446" s="36"/>
      <c r="G446" s="37">
        <v>30</v>
      </c>
      <c r="H446" s="38">
        <v>196.9</v>
      </c>
      <c r="I446" s="39">
        <f t="shared" si="12"/>
        <v>5907</v>
      </c>
      <c r="J446" s="40">
        <f t="shared" si="13"/>
        <v>0</v>
      </c>
      <c r="K446" s="41"/>
      <c r="L446" s="42">
        <f>Table13[[#This Row],[Količina]]*Table13[[#This Row],[Појединачна цена без   ПДВ-а ]]</f>
        <v>0</v>
      </c>
      <c r="M446" s="42">
        <f>Table13[[#This Row],[Укупан износ понуде без ПДВ ]]*0.08</f>
        <v>0</v>
      </c>
      <c r="N446" s="42">
        <f>Table13[[#This Row],[Укупан износ понуде без ПДВ ]]+Table13[[#This Row],[Износ ПДВ]]</f>
        <v>0</v>
      </c>
      <c r="O446" s="43"/>
      <c r="P446" s="43"/>
      <c r="Q446" s="43"/>
      <c r="R446" s="43"/>
      <c r="S446" s="41"/>
      <c r="T44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7" spans="1:20" ht="22.5">
      <c r="A447" s="35">
        <v>446</v>
      </c>
      <c r="B447" s="36" t="s">
        <v>1136</v>
      </c>
      <c r="C447" s="65" t="s">
        <v>1137</v>
      </c>
      <c r="D447" s="66" t="s">
        <v>1138</v>
      </c>
      <c r="E447" s="36"/>
      <c r="F447" s="36"/>
      <c r="G447" s="37">
        <v>110</v>
      </c>
      <c r="H447" s="38">
        <v>175</v>
      </c>
      <c r="I447" s="39">
        <f t="shared" si="12"/>
        <v>19250</v>
      </c>
      <c r="J447" s="40">
        <f t="shared" si="13"/>
        <v>0</v>
      </c>
      <c r="K447" s="41"/>
      <c r="L447" s="42">
        <f>Table13[[#This Row],[Količina]]*Table13[[#This Row],[Појединачна цена без   ПДВ-а ]]</f>
        <v>0</v>
      </c>
      <c r="M447" s="42">
        <f>Table13[[#This Row],[Укупан износ понуде без ПДВ ]]*0.08</f>
        <v>0</v>
      </c>
      <c r="N447" s="42">
        <f>Table13[[#This Row],[Укупан износ понуде без ПДВ ]]+Table13[[#This Row],[Износ ПДВ]]</f>
        <v>0</v>
      </c>
      <c r="O447" s="43"/>
      <c r="P447" s="43"/>
      <c r="Q447" s="43"/>
      <c r="R447" s="43"/>
      <c r="S447" s="41"/>
      <c r="T44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8" spans="1:20" ht="22.5">
      <c r="A448" s="35">
        <v>447</v>
      </c>
      <c r="B448" s="36" t="s">
        <v>1139</v>
      </c>
      <c r="C448" s="65" t="s">
        <v>1140</v>
      </c>
      <c r="D448" s="66" t="s">
        <v>1036</v>
      </c>
      <c r="E448" s="36"/>
      <c r="F448" s="36"/>
      <c r="G448" s="37">
        <v>40</v>
      </c>
      <c r="H448" s="38">
        <v>280.7</v>
      </c>
      <c r="I448" s="39">
        <f t="shared" si="12"/>
        <v>11228</v>
      </c>
      <c r="J448" s="40">
        <f t="shared" si="13"/>
        <v>0</v>
      </c>
      <c r="K448" s="41"/>
      <c r="L448" s="42">
        <f>Table13[[#This Row],[Količina]]*Table13[[#This Row],[Појединачна цена без   ПДВ-а ]]</f>
        <v>0</v>
      </c>
      <c r="M448" s="42">
        <f>Table13[[#This Row],[Укупан износ понуде без ПДВ ]]*0.08</f>
        <v>0</v>
      </c>
      <c r="N448" s="42">
        <f>Table13[[#This Row],[Укупан износ понуде без ПДВ ]]+Table13[[#This Row],[Износ ПДВ]]</f>
        <v>0</v>
      </c>
      <c r="O448" s="43"/>
      <c r="P448" s="43"/>
      <c r="Q448" s="43"/>
      <c r="R448" s="43"/>
      <c r="S448" s="41"/>
      <c r="T44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49" spans="1:20" ht="22.5">
      <c r="A449" s="35">
        <v>448</v>
      </c>
      <c r="B449" s="36" t="s">
        <v>1141</v>
      </c>
      <c r="C449" s="65" t="s">
        <v>1142</v>
      </c>
      <c r="D449" s="66" t="s">
        <v>1036</v>
      </c>
      <c r="E449" s="36"/>
      <c r="F449" s="36"/>
      <c r="G449" s="37">
        <v>70</v>
      </c>
      <c r="H449" s="38">
        <v>561.4</v>
      </c>
      <c r="I449" s="39">
        <f t="shared" si="12"/>
        <v>39298</v>
      </c>
      <c r="J449" s="40">
        <f t="shared" si="13"/>
        <v>0</v>
      </c>
      <c r="K449" s="41"/>
      <c r="L449" s="42">
        <f>Table13[[#This Row],[Količina]]*Table13[[#This Row],[Појединачна цена без   ПДВ-а ]]</f>
        <v>0</v>
      </c>
      <c r="M449" s="42">
        <f>Table13[[#This Row],[Укупан износ понуде без ПДВ ]]*0.08</f>
        <v>0</v>
      </c>
      <c r="N449" s="42">
        <f>Table13[[#This Row],[Укупан износ понуде без ПДВ ]]+Table13[[#This Row],[Износ ПДВ]]</f>
        <v>0</v>
      </c>
      <c r="O449" s="43"/>
      <c r="P449" s="43"/>
      <c r="Q449" s="43"/>
      <c r="R449" s="43"/>
      <c r="S449" s="41"/>
      <c r="T44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0" spans="1:20" ht="22.5">
      <c r="A450" s="35">
        <v>449</v>
      </c>
      <c r="B450" s="36" t="s">
        <v>1143</v>
      </c>
      <c r="C450" s="65" t="s">
        <v>1144</v>
      </c>
      <c r="D450" s="66" t="s">
        <v>1145</v>
      </c>
      <c r="E450" s="36"/>
      <c r="F450" s="36"/>
      <c r="G450" s="37">
        <v>90</v>
      </c>
      <c r="H450" s="38">
        <v>3267.4</v>
      </c>
      <c r="I450" s="39">
        <f t="shared" ref="I450:I513" si="14">H450*G450</f>
        <v>294066</v>
      </c>
      <c r="J450" s="40">
        <f t="shared" si="13"/>
        <v>0</v>
      </c>
      <c r="K450" s="41"/>
      <c r="L450" s="42">
        <f>Table13[[#This Row],[Količina]]*Table13[[#This Row],[Појединачна цена без   ПДВ-а ]]</f>
        <v>0</v>
      </c>
      <c r="M450" s="42">
        <f>Table13[[#This Row],[Укупан износ понуде без ПДВ ]]*0.08</f>
        <v>0</v>
      </c>
      <c r="N450" s="42">
        <f>Table13[[#This Row],[Укупан износ понуде без ПДВ ]]+Table13[[#This Row],[Износ ПДВ]]</f>
        <v>0</v>
      </c>
      <c r="O450" s="43"/>
      <c r="P450" s="43"/>
      <c r="Q450" s="43"/>
      <c r="R450" s="43"/>
      <c r="S450" s="41"/>
      <c r="T45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1" spans="1:20" ht="22.5">
      <c r="A451" s="35">
        <v>450</v>
      </c>
      <c r="B451" s="36" t="s">
        <v>1146</v>
      </c>
      <c r="C451" s="65" t="s">
        <v>1147</v>
      </c>
      <c r="D451" s="66" t="s">
        <v>1148</v>
      </c>
      <c r="E451" s="36"/>
      <c r="F451" s="36"/>
      <c r="G451" s="37">
        <v>100</v>
      </c>
      <c r="H451" s="38">
        <v>532.29999999999995</v>
      </c>
      <c r="I451" s="39">
        <f t="shared" si="14"/>
        <v>53229.999999999993</v>
      </c>
      <c r="J451" s="40">
        <f t="shared" si="13"/>
        <v>0</v>
      </c>
      <c r="K451" s="41"/>
      <c r="L451" s="42">
        <f>Table13[[#This Row],[Količina]]*Table13[[#This Row],[Појединачна цена без   ПДВ-а ]]</f>
        <v>0</v>
      </c>
      <c r="M451" s="42">
        <f>Table13[[#This Row],[Укупан износ понуде без ПДВ ]]*0.08</f>
        <v>0</v>
      </c>
      <c r="N451" s="42">
        <f>Table13[[#This Row],[Укупан износ понуде без ПДВ ]]+Table13[[#This Row],[Износ ПДВ]]</f>
        <v>0</v>
      </c>
      <c r="O451" s="43"/>
      <c r="P451" s="43"/>
      <c r="Q451" s="43"/>
      <c r="R451" s="43"/>
      <c r="S451" s="41"/>
      <c r="T45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2" spans="1:20" ht="22.5">
      <c r="A452" s="35">
        <v>451</v>
      </c>
      <c r="B452" s="36" t="s">
        <v>1149</v>
      </c>
      <c r="C452" s="65" t="s">
        <v>1150</v>
      </c>
      <c r="D452" s="66" t="s">
        <v>1148</v>
      </c>
      <c r="E452" s="36"/>
      <c r="F452" s="36"/>
      <c r="G452" s="37">
        <v>450</v>
      </c>
      <c r="H452" s="38">
        <v>276.3</v>
      </c>
      <c r="I452" s="39">
        <f t="shared" si="14"/>
        <v>124335</v>
      </c>
      <c r="J452" s="40">
        <f t="shared" si="13"/>
        <v>0</v>
      </c>
      <c r="K452" s="41"/>
      <c r="L452" s="42">
        <f>Table13[[#This Row],[Količina]]*Table13[[#This Row],[Појединачна цена без   ПДВ-а ]]</f>
        <v>0</v>
      </c>
      <c r="M452" s="42">
        <f>Table13[[#This Row],[Укупан износ понуде без ПДВ ]]*0.08</f>
        <v>0</v>
      </c>
      <c r="N452" s="42">
        <f>Table13[[#This Row],[Укупан износ понуде без ПДВ ]]+Table13[[#This Row],[Износ ПДВ]]</f>
        <v>0</v>
      </c>
      <c r="O452" s="43"/>
      <c r="P452" s="43"/>
      <c r="Q452" s="43"/>
      <c r="R452" s="43"/>
      <c r="S452" s="41"/>
      <c r="T45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3" spans="1:20" ht="22.5">
      <c r="A453" s="35">
        <v>452</v>
      </c>
      <c r="B453" s="36" t="s">
        <v>1151</v>
      </c>
      <c r="C453" s="65" t="s">
        <v>1152</v>
      </c>
      <c r="D453" s="66" t="s">
        <v>1153</v>
      </c>
      <c r="E453" s="36"/>
      <c r="F453" s="36"/>
      <c r="G453" s="37">
        <v>20</v>
      </c>
      <c r="H453" s="38">
        <v>248.5</v>
      </c>
      <c r="I453" s="39">
        <f t="shared" si="14"/>
        <v>4970</v>
      </c>
      <c r="J453" s="40">
        <f t="shared" ref="J453:J516" si="15">$J$2</f>
        <v>0</v>
      </c>
      <c r="K453" s="41"/>
      <c r="L453" s="42">
        <f>Table13[[#This Row],[Količina]]*Table13[[#This Row],[Појединачна цена без   ПДВ-а ]]</f>
        <v>0</v>
      </c>
      <c r="M453" s="42">
        <f>Table13[[#This Row],[Укупан износ понуде без ПДВ ]]*0.08</f>
        <v>0</v>
      </c>
      <c r="N453" s="42">
        <f>Table13[[#This Row],[Укупан износ понуде без ПДВ ]]+Table13[[#This Row],[Износ ПДВ]]</f>
        <v>0</v>
      </c>
      <c r="O453" s="43"/>
      <c r="P453" s="43"/>
      <c r="Q453" s="43"/>
      <c r="R453" s="43"/>
      <c r="S453" s="41"/>
      <c r="T45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4" spans="1:20" ht="45">
      <c r="A454" s="35">
        <v>453</v>
      </c>
      <c r="B454" s="36" t="s">
        <v>1154</v>
      </c>
      <c r="C454" s="65" t="s">
        <v>1155</v>
      </c>
      <c r="D454" s="66" t="s">
        <v>451</v>
      </c>
      <c r="E454" s="36"/>
      <c r="F454" s="36"/>
      <c r="G454" s="37">
        <v>60</v>
      </c>
      <c r="H454" s="38">
        <v>2118.1</v>
      </c>
      <c r="I454" s="39">
        <f t="shared" si="14"/>
        <v>127086</v>
      </c>
      <c r="J454" s="40">
        <f t="shared" si="15"/>
        <v>0</v>
      </c>
      <c r="K454" s="41"/>
      <c r="L454" s="42">
        <f>Table13[[#This Row],[Količina]]*Table13[[#This Row],[Појединачна цена без   ПДВ-а ]]</f>
        <v>0</v>
      </c>
      <c r="M454" s="42">
        <f>Table13[[#This Row],[Укупан износ понуде без ПДВ ]]*0.08</f>
        <v>0</v>
      </c>
      <c r="N454" s="42">
        <f>Table13[[#This Row],[Укупан износ понуде без ПДВ ]]+Table13[[#This Row],[Износ ПДВ]]</f>
        <v>0</v>
      </c>
      <c r="O454" s="43"/>
      <c r="P454" s="43"/>
      <c r="Q454" s="43"/>
      <c r="R454" s="43"/>
      <c r="S454" s="41"/>
      <c r="T45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5" spans="1:20" ht="45">
      <c r="A455" s="35">
        <v>454</v>
      </c>
      <c r="B455" s="36" t="s">
        <v>1156</v>
      </c>
      <c r="C455" s="65" t="s">
        <v>1157</v>
      </c>
      <c r="D455" s="66" t="s">
        <v>451</v>
      </c>
      <c r="E455" s="36"/>
      <c r="F455" s="36"/>
      <c r="G455" s="37">
        <v>70</v>
      </c>
      <c r="H455" s="38">
        <v>3991.7</v>
      </c>
      <c r="I455" s="39">
        <f t="shared" si="14"/>
        <v>279419</v>
      </c>
      <c r="J455" s="40">
        <f t="shared" si="15"/>
        <v>0</v>
      </c>
      <c r="K455" s="41"/>
      <c r="L455" s="42">
        <f>Table13[[#This Row],[Količina]]*Table13[[#This Row],[Појединачна цена без   ПДВ-а ]]</f>
        <v>0</v>
      </c>
      <c r="M455" s="42">
        <f>Table13[[#This Row],[Укупан износ понуде без ПДВ ]]*0.08</f>
        <v>0</v>
      </c>
      <c r="N455" s="42">
        <f>Table13[[#This Row],[Укупан износ понуде без ПДВ ]]+Table13[[#This Row],[Износ ПДВ]]</f>
        <v>0</v>
      </c>
      <c r="O455" s="43"/>
      <c r="P455" s="43"/>
      <c r="Q455" s="43"/>
      <c r="R455" s="43"/>
      <c r="S455" s="41"/>
      <c r="T45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6" spans="1:20" ht="33.75">
      <c r="A456" s="35">
        <v>455</v>
      </c>
      <c r="B456" s="36" t="s">
        <v>1158</v>
      </c>
      <c r="C456" s="65" t="s">
        <v>1159</v>
      </c>
      <c r="D456" s="66" t="s">
        <v>451</v>
      </c>
      <c r="E456" s="36"/>
      <c r="F456" s="36"/>
      <c r="G456" s="37">
        <v>5</v>
      </c>
      <c r="H456" s="38">
        <v>1727.7</v>
      </c>
      <c r="I456" s="39">
        <f t="shared" si="14"/>
        <v>8638.5</v>
      </c>
      <c r="J456" s="40">
        <f t="shared" si="15"/>
        <v>0</v>
      </c>
      <c r="K456" s="41"/>
      <c r="L456" s="42">
        <f>Table13[[#This Row],[Količina]]*Table13[[#This Row],[Појединачна цена без   ПДВ-а ]]</f>
        <v>0</v>
      </c>
      <c r="M456" s="42">
        <f>Table13[[#This Row],[Укупан износ понуде без ПДВ ]]*0.08</f>
        <v>0</v>
      </c>
      <c r="N456" s="42">
        <f>Table13[[#This Row],[Укупан износ понуде без ПДВ ]]+Table13[[#This Row],[Износ ПДВ]]</f>
        <v>0</v>
      </c>
      <c r="O456" s="43"/>
      <c r="P456" s="43"/>
      <c r="Q456" s="43"/>
      <c r="R456" s="43"/>
      <c r="S456" s="41"/>
      <c r="T45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7" spans="1:20" ht="22.5">
      <c r="A457" s="35">
        <v>456</v>
      </c>
      <c r="B457" s="36" t="s">
        <v>1160</v>
      </c>
      <c r="C457" s="65" t="s">
        <v>1161</v>
      </c>
      <c r="D457" s="66" t="s">
        <v>184</v>
      </c>
      <c r="E457" s="36"/>
      <c r="F457" s="36"/>
      <c r="G457" s="37">
        <v>400</v>
      </c>
      <c r="H457" s="38">
        <v>418.4</v>
      </c>
      <c r="I457" s="39">
        <f t="shared" si="14"/>
        <v>167360</v>
      </c>
      <c r="J457" s="40">
        <f t="shared" si="15"/>
        <v>0</v>
      </c>
      <c r="K457" s="41"/>
      <c r="L457" s="42">
        <f>Table13[[#This Row],[Količina]]*Table13[[#This Row],[Појединачна цена без   ПДВ-а ]]</f>
        <v>0</v>
      </c>
      <c r="M457" s="42">
        <f>Table13[[#This Row],[Укупан износ понуде без ПДВ ]]*0.08</f>
        <v>0</v>
      </c>
      <c r="N457" s="42">
        <f>Table13[[#This Row],[Укупан износ понуде без ПДВ ]]+Table13[[#This Row],[Износ ПДВ]]</f>
        <v>0</v>
      </c>
      <c r="O457" s="43"/>
      <c r="P457" s="43"/>
      <c r="Q457" s="43"/>
      <c r="R457" s="43"/>
      <c r="S457" s="41"/>
      <c r="T45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8" spans="1:20" ht="22.5">
      <c r="A458" s="35">
        <v>457</v>
      </c>
      <c r="B458" s="36" t="s">
        <v>1162</v>
      </c>
      <c r="C458" s="65" t="s">
        <v>1163</v>
      </c>
      <c r="D458" s="66" t="s">
        <v>482</v>
      </c>
      <c r="E458" s="36"/>
      <c r="F458" s="36"/>
      <c r="G458" s="37">
        <v>250</v>
      </c>
      <c r="H458" s="38">
        <v>89.2</v>
      </c>
      <c r="I458" s="39">
        <f t="shared" si="14"/>
        <v>22300</v>
      </c>
      <c r="J458" s="40">
        <f t="shared" si="15"/>
        <v>0</v>
      </c>
      <c r="K458" s="41"/>
      <c r="L458" s="42">
        <f>Table13[[#This Row],[Količina]]*Table13[[#This Row],[Појединачна цена без   ПДВ-а ]]</f>
        <v>0</v>
      </c>
      <c r="M458" s="42">
        <f>Table13[[#This Row],[Укупан износ понуде без ПДВ ]]*0.08</f>
        <v>0</v>
      </c>
      <c r="N458" s="42">
        <f>Table13[[#This Row],[Укупан износ понуде без ПДВ ]]+Table13[[#This Row],[Износ ПДВ]]</f>
        <v>0</v>
      </c>
      <c r="O458" s="43"/>
      <c r="P458" s="43"/>
      <c r="Q458" s="43"/>
      <c r="R458" s="43"/>
      <c r="S458" s="41"/>
      <c r="T45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59" spans="1:20" ht="22.5">
      <c r="A459" s="35">
        <v>458</v>
      </c>
      <c r="B459" s="36" t="s">
        <v>1164</v>
      </c>
      <c r="C459" s="65" t="s">
        <v>1165</v>
      </c>
      <c r="D459" s="66" t="s">
        <v>482</v>
      </c>
      <c r="E459" s="36"/>
      <c r="F459" s="36"/>
      <c r="G459" s="37">
        <v>600</v>
      </c>
      <c r="H459" s="38">
        <v>74.7</v>
      </c>
      <c r="I459" s="39">
        <f t="shared" si="14"/>
        <v>44820</v>
      </c>
      <c r="J459" s="40">
        <f t="shared" si="15"/>
        <v>0</v>
      </c>
      <c r="K459" s="41"/>
      <c r="L459" s="42">
        <f>Table13[[#This Row],[Količina]]*Table13[[#This Row],[Појединачна цена без   ПДВ-а ]]</f>
        <v>0</v>
      </c>
      <c r="M459" s="42">
        <f>Table13[[#This Row],[Укупан износ понуде без ПДВ ]]*0.08</f>
        <v>0</v>
      </c>
      <c r="N459" s="42">
        <f>Table13[[#This Row],[Укупан износ понуде без ПДВ ]]+Table13[[#This Row],[Износ ПДВ]]</f>
        <v>0</v>
      </c>
      <c r="O459" s="43"/>
      <c r="P459" s="43"/>
      <c r="Q459" s="43"/>
      <c r="R459" s="43"/>
      <c r="S459" s="41"/>
      <c r="T45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0" spans="1:20" ht="22.5">
      <c r="A460" s="35">
        <v>459</v>
      </c>
      <c r="B460" s="36" t="s">
        <v>1166</v>
      </c>
      <c r="C460" s="65" t="s">
        <v>1167</v>
      </c>
      <c r="D460" s="66" t="s">
        <v>575</v>
      </c>
      <c r="E460" s="36"/>
      <c r="F460" s="36"/>
      <c r="G460" s="37">
        <v>5</v>
      </c>
      <c r="H460" s="38">
        <v>388.8</v>
      </c>
      <c r="I460" s="39">
        <f t="shared" si="14"/>
        <v>1944</v>
      </c>
      <c r="J460" s="40">
        <f t="shared" si="15"/>
        <v>0</v>
      </c>
      <c r="K460" s="41"/>
      <c r="L460" s="42">
        <f>Table13[[#This Row],[Količina]]*Table13[[#This Row],[Појединачна цена без   ПДВ-а ]]</f>
        <v>0</v>
      </c>
      <c r="M460" s="42">
        <f>Table13[[#This Row],[Укупан износ понуде без ПДВ ]]*0.08</f>
        <v>0</v>
      </c>
      <c r="N460" s="42">
        <f>Table13[[#This Row],[Укупан износ понуде без ПДВ ]]+Table13[[#This Row],[Износ ПДВ]]</f>
        <v>0</v>
      </c>
      <c r="O460" s="43"/>
      <c r="P460" s="43"/>
      <c r="Q460" s="43"/>
      <c r="R460" s="43"/>
      <c r="S460" s="41"/>
      <c r="T46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1" spans="1:20" ht="22.5">
      <c r="A461" s="35">
        <v>460</v>
      </c>
      <c r="B461" s="36" t="s">
        <v>1168</v>
      </c>
      <c r="C461" s="65" t="s">
        <v>1169</v>
      </c>
      <c r="D461" s="66" t="s">
        <v>575</v>
      </c>
      <c r="E461" s="36"/>
      <c r="F461" s="36"/>
      <c r="G461" s="37">
        <v>270</v>
      </c>
      <c r="H461" s="38">
        <v>454.6</v>
      </c>
      <c r="I461" s="39">
        <f t="shared" si="14"/>
        <v>122742</v>
      </c>
      <c r="J461" s="40">
        <f t="shared" si="15"/>
        <v>0</v>
      </c>
      <c r="K461" s="41"/>
      <c r="L461" s="42">
        <f>Table13[[#This Row],[Količina]]*Table13[[#This Row],[Појединачна цена без   ПДВ-а ]]</f>
        <v>0</v>
      </c>
      <c r="M461" s="42">
        <f>Table13[[#This Row],[Укупан износ понуде без ПДВ ]]*0.08</f>
        <v>0</v>
      </c>
      <c r="N461" s="42">
        <f>Table13[[#This Row],[Укупан износ понуде без ПДВ ]]+Table13[[#This Row],[Износ ПДВ]]</f>
        <v>0</v>
      </c>
      <c r="O461" s="43"/>
      <c r="P461" s="43"/>
      <c r="Q461" s="43"/>
      <c r="R461" s="43"/>
      <c r="S461" s="41"/>
      <c r="T46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2" spans="1:20" ht="22.5">
      <c r="A462" s="35">
        <v>461</v>
      </c>
      <c r="B462" s="36" t="s">
        <v>1170</v>
      </c>
      <c r="C462" s="65" t="s">
        <v>1171</v>
      </c>
      <c r="D462" s="66" t="s">
        <v>1172</v>
      </c>
      <c r="E462" s="36"/>
      <c r="F462" s="36"/>
      <c r="G462" s="37">
        <v>45</v>
      </c>
      <c r="H462" s="38">
        <v>704.8</v>
      </c>
      <c r="I462" s="39">
        <f t="shared" si="14"/>
        <v>31715.999999999996</v>
      </c>
      <c r="J462" s="40">
        <f t="shared" si="15"/>
        <v>0</v>
      </c>
      <c r="K462" s="41"/>
      <c r="L462" s="42">
        <f>Table13[[#This Row],[Količina]]*Table13[[#This Row],[Појединачна цена без   ПДВ-а ]]</f>
        <v>0</v>
      </c>
      <c r="M462" s="42">
        <f>Table13[[#This Row],[Укупан износ понуде без ПДВ ]]*0.08</f>
        <v>0</v>
      </c>
      <c r="N462" s="42">
        <f>Table13[[#This Row],[Укупан износ понуде без ПДВ ]]+Table13[[#This Row],[Износ ПДВ]]</f>
        <v>0</v>
      </c>
      <c r="O462" s="43"/>
      <c r="P462" s="43"/>
      <c r="Q462" s="43"/>
      <c r="R462" s="43"/>
      <c r="S462" s="41"/>
      <c r="T46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3" spans="1:20" ht="22.5">
      <c r="A463" s="35">
        <v>462</v>
      </c>
      <c r="B463" s="36" t="s">
        <v>1173</v>
      </c>
      <c r="C463" s="65" t="s">
        <v>1174</v>
      </c>
      <c r="D463" s="66" t="s">
        <v>1175</v>
      </c>
      <c r="E463" s="36"/>
      <c r="F463" s="36"/>
      <c r="G463" s="37">
        <v>150</v>
      </c>
      <c r="H463" s="38">
        <v>194.6</v>
      </c>
      <c r="I463" s="39">
        <f t="shared" si="14"/>
        <v>29190</v>
      </c>
      <c r="J463" s="40">
        <f t="shared" si="15"/>
        <v>0</v>
      </c>
      <c r="K463" s="41"/>
      <c r="L463" s="42">
        <f>Table13[[#This Row],[Količina]]*Table13[[#This Row],[Појединачна цена без   ПДВ-а ]]</f>
        <v>0</v>
      </c>
      <c r="M463" s="42">
        <f>Table13[[#This Row],[Укупан износ понуде без ПДВ ]]*0.08</f>
        <v>0</v>
      </c>
      <c r="N463" s="42">
        <f>Table13[[#This Row],[Укупан износ понуде без ПДВ ]]+Table13[[#This Row],[Износ ПДВ]]</f>
        <v>0</v>
      </c>
      <c r="O463" s="43"/>
      <c r="P463" s="43"/>
      <c r="Q463" s="43"/>
      <c r="R463" s="43"/>
      <c r="S463" s="41"/>
      <c r="T46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4" spans="1:20" ht="22.5">
      <c r="A464" s="35">
        <v>463</v>
      </c>
      <c r="B464" s="36" t="s">
        <v>1176</v>
      </c>
      <c r="C464" s="65" t="s">
        <v>1177</v>
      </c>
      <c r="D464" s="66" t="s">
        <v>193</v>
      </c>
      <c r="E464" s="36"/>
      <c r="F464" s="36"/>
      <c r="G464" s="37">
        <v>60</v>
      </c>
      <c r="H464" s="38">
        <v>271.89999999999998</v>
      </c>
      <c r="I464" s="39">
        <f t="shared" si="14"/>
        <v>16313.999999999998</v>
      </c>
      <c r="J464" s="40">
        <f t="shared" si="15"/>
        <v>0</v>
      </c>
      <c r="K464" s="41"/>
      <c r="L464" s="42">
        <f>Table13[[#This Row],[Količina]]*Table13[[#This Row],[Појединачна цена без   ПДВ-а ]]</f>
        <v>0</v>
      </c>
      <c r="M464" s="42">
        <f>Table13[[#This Row],[Укупан износ понуде без ПДВ ]]*0.08</f>
        <v>0</v>
      </c>
      <c r="N464" s="42">
        <f>Table13[[#This Row],[Укупан износ понуде без ПДВ ]]+Table13[[#This Row],[Износ ПДВ]]</f>
        <v>0</v>
      </c>
      <c r="O464" s="43"/>
      <c r="P464" s="43"/>
      <c r="Q464" s="43"/>
      <c r="R464" s="43"/>
      <c r="S464" s="41"/>
      <c r="T46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5" spans="1:20" ht="22.5">
      <c r="A465" s="35">
        <v>464</v>
      </c>
      <c r="B465" s="36" t="s">
        <v>1178</v>
      </c>
      <c r="C465" s="65" t="s">
        <v>1179</v>
      </c>
      <c r="D465" s="66" t="s">
        <v>193</v>
      </c>
      <c r="E465" s="36"/>
      <c r="F465" s="36"/>
      <c r="G465" s="37">
        <v>1500</v>
      </c>
      <c r="H465" s="38">
        <v>149.80000000000001</v>
      </c>
      <c r="I465" s="39">
        <f t="shared" si="14"/>
        <v>224700.00000000003</v>
      </c>
      <c r="J465" s="40">
        <f t="shared" si="15"/>
        <v>0</v>
      </c>
      <c r="K465" s="41"/>
      <c r="L465" s="42">
        <f>Table13[[#This Row],[Količina]]*Table13[[#This Row],[Појединачна цена без   ПДВ-а ]]</f>
        <v>0</v>
      </c>
      <c r="M465" s="42">
        <f>Table13[[#This Row],[Укупан износ понуде без ПДВ ]]*0.08</f>
        <v>0</v>
      </c>
      <c r="N465" s="42">
        <f>Table13[[#This Row],[Укупан износ понуде без ПДВ ]]+Table13[[#This Row],[Износ ПДВ]]</f>
        <v>0</v>
      </c>
      <c r="O465" s="43"/>
      <c r="P465" s="43"/>
      <c r="Q465" s="43"/>
      <c r="R465" s="43"/>
      <c r="S465" s="41"/>
      <c r="T46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6" spans="1:20" ht="22.5">
      <c r="A466" s="35">
        <v>465</v>
      </c>
      <c r="B466" s="36" t="s">
        <v>1180</v>
      </c>
      <c r="C466" s="65" t="s">
        <v>1181</v>
      </c>
      <c r="D466" s="66" t="s">
        <v>1182</v>
      </c>
      <c r="E466" s="36"/>
      <c r="F466" s="36"/>
      <c r="G466" s="37">
        <v>90</v>
      </c>
      <c r="H466" s="38">
        <v>301.39999999999998</v>
      </c>
      <c r="I466" s="39">
        <f t="shared" si="14"/>
        <v>27125.999999999996</v>
      </c>
      <c r="J466" s="40">
        <f t="shared" si="15"/>
        <v>0</v>
      </c>
      <c r="K466" s="41"/>
      <c r="L466" s="42">
        <f>Table13[[#This Row],[Količina]]*Table13[[#This Row],[Појединачна цена без   ПДВ-а ]]</f>
        <v>0</v>
      </c>
      <c r="M466" s="42">
        <f>Table13[[#This Row],[Укупан износ понуде без ПДВ ]]*0.08</f>
        <v>0</v>
      </c>
      <c r="N466" s="42">
        <f>Table13[[#This Row],[Укупан износ понуде без ПДВ ]]+Table13[[#This Row],[Износ ПДВ]]</f>
        <v>0</v>
      </c>
      <c r="O466" s="43"/>
      <c r="P466" s="43"/>
      <c r="Q466" s="43"/>
      <c r="R466" s="43"/>
      <c r="S466" s="41"/>
      <c r="T46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7" spans="1:20" ht="22.5">
      <c r="A467" s="35">
        <v>466</v>
      </c>
      <c r="B467" s="36" t="s">
        <v>1183</v>
      </c>
      <c r="C467" s="65" t="s">
        <v>1184</v>
      </c>
      <c r="D467" s="66" t="s">
        <v>1185</v>
      </c>
      <c r="E467" s="36"/>
      <c r="F467" s="36"/>
      <c r="G467" s="37">
        <v>10</v>
      </c>
      <c r="H467" s="38">
        <v>141.6</v>
      </c>
      <c r="I467" s="39">
        <f t="shared" si="14"/>
        <v>1416</v>
      </c>
      <c r="J467" s="40">
        <f t="shared" si="15"/>
        <v>0</v>
      </c>
      <c r="K467" s="41"/>
      <c r="L467" s="42">
        <f>Table13[[#This Row],[Količina]]*Table13[[#This Row],[Појединачна цена без   ПДВ-а ]]</f>
        <v>0</v>
      </c>
      <c r="M467" s="42">
        <f>Table13[[#This Row],[Укупан износ понуде без ПДВ ]]*0.08</f>
        <v>0</v>
      </c>
      <c r="N467" s="42">
        <f>Table13[[#This Row],[Укупан износ понуде без ПДВ ]]+Table13[[#This Row],[Износ ПДВ]]</f>
        <v>0</v>
      </c>
      <c r="O467" s="43"/>
      <c r="P467" s="43"/>
      <c r="Q467" s="43"/>
      <c r="R467" s="43"/>
      <c r="S467" s="41"/>
      <c r="T46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8" spans="1:20" ht="22.5">
      <c r="A468" s="35">
        <v>467</v>
      </c>
      <c r="B468" s="36" t="s">
        <v>1186</v>
      </c>
      <c r="C468" s="65" t="s">
        <v>1187</v>
      </c>
      <c r="D468" s="66" t="s">
        <v>1185</v>
      </c>
      <c r="E468" s="36"/>
      <c r="F468" s="36"/>
      <c r="G468" s="37">
        <v>20</v>
      </c>
      <c r="H468" s="38">
        <v>70.599999999999994</v>
      </c>
      <c r="I468" s="39">
        <f t="shared" si="14"/>
        <v>1412</v>
      </c>
      <c r="J468" s="40">
        <f t="shared" si="15"/>
        <v>0</v>
      </c>
      <c r="K468" s="41"/>
      <c r="L468" s="42">
        <f>Table13[[#This Row],[Količina]]*Table13[[#This Row],[Појединачна цена без   ПДВ-а ]]</f>
        <v>0</v>
      </c>
      <c r="M468" s="42">
        <f>Table13[[#This Row],[Укупан износ понуде без ПДВ ]]*0.08</f>
        <v>0</v>
      </c>
      <c r="N468" s="42">
        <f>Table13[[#This Row],[Укупан износ понуде без ПДВ ]]+Table13[[#This Row],[Износ ПДВ]]</f>
        <v>0</v>
      </c>
      <c r="O468" s="43"/>
      <c r="P468" s="43"/>
      <c r="Q468" s="43"/>
      <c r="R468" s="43"/>
      <c r="S468" s="41"/>
      <c r="T46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69" spans="1:20" ht="22.5">
      <c r="A469" s="35">
        <v>468</v>
      </c>
      <c r="B469" s="36" t="s">
        <v>1188</v>
      </c>
      <c r="C469" s="65" t="s">
        <v>1189</v>
      </c>
      <c r="D469" s="66" t="s">
        <v>1185</v>
      </c>
      <c r="E469" s="36"/>
      <c r="F469" s="36"/>
      <c r="G469" s="37">
        <v>50</v>
      </c>
      <c r="H469" s="38">
        <v>203.1</v>
      </c>
      <c r="I469" s="39">
        <f t="shared" si="14"/>
        <v>10155</v>
      </c>
      <c r="J469" s="40">
        <f t="shared" si="15"/>
        <v>0</v>
      </c>
      <c r="K469" s="41"/>
      <c r="L469" s="42">
        <f>Table13[[#This Row],[Količina]]*Table13[[#This Row],[Појединачна цена без   ПДВ-а ]]</f>
        <v>0</v>
      </c>
      <c r="M469" s="42">
        <f>Table13[[#This Row],[Укупан износ понуде без ПДВ ]]*0.08</f>
        <v>0</v>
      </c>
      <c r="N469" s="42">
        <f>Table13[[#This Row],[Укупан износ понуде без ПДВ ]]+Table13[[#This Row],[Износ ПДВ]]</f>
        <v>0</v>
      </c>
      <c r="O469" s="43"/>
      <c r="P469" s="43"/>
      <c r="Q469" s="43"/>
      <c r="R469" s="43"/>
      <c r="S469" s="41"/>
      <c r="T46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0" spans="1:20" ht="22.5">
      <c r="A470" s="35">
        <v>469</v>
      </c>
      <c r="B470" s="36" t="s">
        <v>1190</v>
      </c>
      <c r="C470" s="65" t="s">
        <v>1191</v>
      </c>
      <c r="D470" s="66" t="s">
        <v>1192</v>
      </c>
      <c r="E470" s="36"/>
      <c r="F470" s="36"/>
      <c r="G470" s="37">
        <v>250</v>
      </c>
      <c r="H470" s="38">
        <v>152.1</v>
      </c>
      <c r="I470" s="39">
        <f t="shared" si="14"/>
        <v>38025</v>
      </c>
      <c r="J470" s="40">
        <f t="shared" si="15"/>
        <v>0</v>
      </c>
      <c r="K470" s="41"/>
      <c r="L470" s="42">
        <f>Table13[[#This Row],[Količina]]*Table13[[#This Row],[Појединачна цена без   ПДВ-а ]]</f>
        <v>0</v>
      </c>
      <c r="M470" s="42">
        <f>Table13[[#This Row],[Укупан износ понуде без ПДВ ]]*0.08</f>
        <v>0</v>
      </c>
      <c r="N470" s="42">
        <f>Table13[[#This Row],[Укупан износ понуде без ПДВ ]]+Table13[[#This Row],[Износ ПДВ]]</f>
        <v>0</v>
      </c>
      <c r="O470" s="43"/>
      <c r="P470" s="43"/>
      <c r="Q470" s="43"/>
      <c r="R470" s="43"/>
      <c r="S470" s="41"/>
      <c r="T47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1" spans="1:20" ht="22.5">
      <c r="A471" s="35">
        <v>470</v>
      </c>
      <c r="B471" s="36" t="s">
        <v>1193</v>
      </c>
      <c r="C471" s="65" t="s">
        <v>1194</v>
      </c>
      <c r="D471" s="66" t="s">
        <v>1195</v>
      </c>
      <c r="E471" s="36"/>
      <c r="F471" s="36"/>
      <c r="G471" s="37">
        <v>60</v>
      </c>
      <c r="H471" s="38">
        <v>561</v>
      </c>
      <c r="I471" s="39">
        <f t="shared" si="14"/>
        <v>33660</v>
      </c>
      <c r="J471" s="40">
        <f t="shared" si="15"/>
        <v>0</v>
      </c>
      <c r="K471" s="41"/>
      <c r="L471" s="42">
        <f>Table13[[#This Row],[Količina]]*Table13[[#This Row],[Појединачна цена без   ПДВ-а ]]</f>
        <v>0</v>
      </c>
      <c r="M471" s="42">
        <f>Table13[[#This Row],[Укупан износ понуде без ПДВ ]]*0.08</f>
        <v>0</v>
      </c>
      <c r="N471" s="42">
        <f>Table13[[#This Row],[Укупан износ понуде без ПДВ ]]+Table13[[#This Row],[Износ ПДВ]]</f>
        <v>0</v>
      </c>
      <c r="O471" s="43"/>
      <c r="P471" s="43"/>
      <c r="Q471" s="43"/>
      <c r="R471" s="43"/>
      <c r="S471" s="41"/>
      <c r="T47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2" spans="1:20" ht="22.5">
      <c r="A472" s="35">
        <v>471</v>
      </c>
      <c r="B472" s="36" t="s">
        <v>1196</v>
      </c>
      <c r="C472" s="65" t="s">
        <v>1197</v>
      </c>
      <c r="D472" s="66" t="s">
        <v>1198</v>
      </c>
      <c r="E472" s="36"/>
      <c r="F472" s="36"/>
      <c r="G472" s="37">
        <v>60</v>
      </c>
      <c r="H472" s="38">
        <v>1226</v>
      </c>
      <c r="I472" s="39">
        <f t="shared" si="14"/>
        <v>73560</v>
      </c>
      <c r="J472" s="40">
        <f t="shared" si="15"/>
        <v>0</v>
      </c>
      <c r="K472" s="41"/>
      <c r="L472" s="42">
        <f>Table13[[#This Row],[Količina]]*Table13[[#This Row],[Појединачна цена без   ПДВ-а ]]</f>
        <v>0</v>
      </c>
      <c r="M472" s="42">
        <f>Table13[[#This Row],[Укупан износ понуде без ПДВ ]]*0.08</f>
        <v>0</v>
      </c>
      <c r="N472" s="42">
        <f>Table13[[#This Row],[Укупан износ понуде без ПДВ ]]+Table13[[#This Row],[Износ ПДВ]]</f>
        <v>0</v>
      </c>
      <c r="O472" s="43"/>
      <c r="P472" s="43"/>
      <c r="Q472" s="43"/>
      <c r="R472" s="43"/>
      <c r="S472" s="41"/>
      <c r="T47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3" spans="1:20" ht="22.5">
      <c r="A473" s="35">
        <v>472</v>
      </c>
      <c r="B473" s="36" t="s">
        <v>1199</v>
      </c>
      <c r="C473" s="65" t="s">
        <v>1200</v>
      </c>
      <c r="D473" s="66" t="s">
        <v>1198</v>
      </c>
      <c r="E473" s="36"/>
      <c r="F473" s="36"/>
      <c r="G473" s="37">
        <v>25</v>
      </c>
      <c r="H473" s="38">
        <v>306.5</v>
      </c>
      <c r="I473" s="39">
        <f t="shared" si="14"/>
        <v>7662.5</v>
      </c>
      <c r="J473" s="40">
        <f t="shared" si="15"/>
        <v>0</v>
      </c>
      <c r="K473" s="41"/>
      <c r="L473" s="42">
        <f>Table13[[#This Row],[Količina]]*Table13[[#This Row],[Појединачна цена без   ПДВ-а ]]</f>
        <v>0</v>
      </c>
      <c r="M473" s="42">
        <f>Table13[[#This Row],[Укупан износ понуде без ПДВ ]]*0.08</f>
        <v>0</v>
      </c>
      <c r="N473" s="42">
        <f>Table13[[#This Row],[Укупан износ понуде без ПДВ ]]+Table13[[#This Row],[Износ ПДВ]]</f>
        <v>0</v>
      </c>
      <c r="O473" s="43"/>
      <c r="P473" s="43"/>
      <c r="Q473" s="43"/>
      <c r="R473" s="43"/>
      <c r="S473" s="41"/>
      <c r="T47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4" spans="1:20" ht="22.5">
      <c r="A474" s="35">
        <v>473</v>
      </c>
      <c r="B474" s="36" t="s">
        <v>1201</v>
      </c>
      <c r="C474" s="65" t="s">
        <v>1202</v>
      </c>
      <c r="D474" s="66" t="s">
        <v>1198</v>
      </c>
      <c r="E474" s="36"/>
      <c r="F474" s="36"/>
      <c r="G474" s="37">
        <v>30</v>
      </c>
      <c r="H474" s="38">
        <v>620.4</v>
      </c>
      <c r="I474" s="39">
        <f t="shared" si="14"/>
        <v>18612</v>
      </c>
      <c r="J474" s="40">
        <f t="shared" si="15"/>
        <v>0</v>
      </c>
      <c r="K474" s="41"/>
      <c r="L474" s="42">
        <f>Table13[[#This Row],[Količina]]*Table13[[#This Row],[Појединачна цена без   ПДВ-а ]]</f>
        <v>0</v>
      </c>
      <c r="M474" s="42">
        <f>Table13[[#This Row],[Укупан износ понуде без ПДВ ]]*0.08</f>
        <v>0</v>
      </c>
      <c r="N474" s="42">
        <f>Table13[[#This Row],[Укупан износ понуде без ПДВ ]]+Table13[[#This Row],[Износ ПДВ]]</f>
        <v>0</v>
      </c>
      <c r="O474" s="43"/>
      <c r="P474" s="43"/>
      <c r="Q474" s="43"/>
      <c r="R474" s="43"/>
      <c r="S474" s="41"/>
      <c r="T47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5" spans="1:20" ht="22.5">
      <c r="A475" s="35">
        <v>474</v>
      </c>
      <c r="B475" s="36" t="s">
        <v>1203</v>
      </c>
      <c r="C475" s="65" t="s">
        <v>1204</v>
      </c>
      <c r="D475" s="66" t="s">
        <v>1205</v>
      </c>
      <c r="E475" s="36"/>
      <c r="F475" s="36"/>
      <c r="G475" s="37">
        <v>20</v>
      </c>
      <c r="H475" s="38">
        <v>172.1</v>
      </c>
      <c r="I475" s="39">
        <f t="shared" si="14"/>
        <v>3442</v>
      </c>
      <c r="J475" s="40">
        <f t="shared" si="15"/>
        <v>0</v>
      </c>
      <c r="K475" s="41"/>
      <c r="L475" s="42">
        <f>Table13[[#This Row],[Količina]]*Table13[[#This Row],[Појединачна цена без   ПДВ-а ]]</f>
        <v>0</v>
      </c>
      <c r="M475" s="42">
        <f>Table13[[#This Row],[Укупан износ понуде без ПДВ ]]*0.08</f>
        <v>0</v>
      </c>
      <c r="N475" s="42">
        <f>Table13[[#This Row],[Укупан износ понуде без ПДВ ]]+Table13[[#This Row],[Износ ПДВ]]</f>
        <v>0</v>
      </c>
      <c r="O475" s="43"/>
      <c r="P475" s="43"/>
      <c r="Q475" s="43"/>
      <c r="R475" s="43"/>
      <c r="S475" s="41"/>
      <c r="T47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6" spans="1:20" ht="22.5">
      <c r="A476" s="35">
        <v>475</v>
      </c>
      <c r="B476" s="36" t="s">
        <v>1206</v>
      </c>
      <c r="C476" s="65" t="s">
        <v>1207</v>
      </c>
      <c r="D476" s="66" t="s">
        <v>1208</v>
      </c>
      <c r="E476" s="36"/>
      <c r="F476" s="36"/>
      <c r="G476" s="37">
        <v>40</v>
      </c>
      <c r="H476" s="38">
        <v>1201.5999999999999</v>
      </c>
      <c r="I476" s="39">
        <f t="shared" si="14"/>
        <v>48064</v>
      </c>
      <c r="J476" s="40">
        <f t="shared" si="15"/>
        <v>0</v>
      </c>
      <c r="K476" s="41"/>
      <c r="L476" s="42">
        <f>Table13[[#This Row],[Količina]]*Table13[[#This Row],[Појединачна цена без   ПДВ-а ]]</f>
        <v>0</v>
      </c>
      <c r="M476" s="42">
        <f>Table13[[#This Row],[Укупан износ понуде без ПДВ ]]*0.08</f>
        <v>0</v>
      </c>
      <c r="N476" s="42">
        <f>Table13[[#This Row],[Укупан износ понуде без ПДВ ]]+Table13[[#This Row],[Износ ПДВ]]</f>
        <v>0</v>
      </c>
      <c r="O476" s="43"/>
      <c r="P476" s="43"/>
      <c r="Q476" s="43"/>
      <c r="R476" s="43"/>
      <c r="S476" s="41"/>
      <c r="T47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7" spans="1:20" ht="22.5">
      <c r="A477" s="35">
        <v>476</v>
      </c>
      <c r="B477" s="44" t="s">
        <v>1209</v>
      </c>
      <c r="C477" s="67" t="s">
        <v>1210</v>
      </c>
      <c r="D477" s="68" t="s">
        <v>850</v>
      </c>
      <c r="E477" s="44"/>
      <c r="F477" s="44"/>
      <c r="G477" s="37">
        <v>30</v>
      </c>
      <c r="H477" s="46">
        <v>1052.5999999999999</v>
      </c>
      <c r="I477" s="39">
        <f t="shared" si="14"/>
        <v>31577.999999999996</v>
      </c>
      <c r="J477" s="40">
        <f t="shared" si="15"/>
        <v>0</v>
      </c>
      <c r="K477" s="41"/>
      <c r="L477" s="42">
        <f>Table13[[#This Row],[Količina]]*Table13[[#This Row],[Појединачна цена без   ПДВ-а ]]</f>
        <v>0</v>
      </c>
      <c r="M477" s="42">
        <f>Table13[[#This Row],[Укупан износ понуде без ПДВ ]]*0.08</f>
        <v>0</v>
      </c>
      <c r="N477" s="42">
        <f>Table13[[#This Row],[Укупан износ понуде без ПДВ ]]+Table13[[#This Row],[Износ ПДВ]]</f>
        <v>0</v>
      </c>
      <c r="O477" s="43"/>
      <c r="P477" s="43"/>
      <c r="Q477" s="43"/>
      <c r="R477" s="43"/>
      <c r="S477" s="41"/>
      <c r="T47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8" spans="1:20" ht="22.5">
      <c r="A478" s="35">
        <v>477</v>
      </c>
      <c r="B478" s="44" t="s">
        <v>1211</v>
      </c>
      <c r="C478" s="67" t="s">
        <v>1212</v>
      </c>
      <c r="D478" s="68" t="s">
        <v>850</v>
      </c>
      <c r="E478" s="44"/>
      <c r="F478" s="44"/>
      <c r="G478" s="37">
        <v>35</v>
      </c>
      <c r="H478" s="46">
        <v>2105.4</v>
      </c>
      <c r="I478" s="39">
        <f t="shared" si="14"/>
        <v>73689</v>
      </c>
      <c r="J478" s="40">
        <f t="shared" si="15"/>
        <v>0</v>
      </c>
      <c r="K478" s="41"/>
      <c r="L478" s="42">
        <f>Table13[[#This Row],[Količina]]*Table13[[#This Row],[Појединачна цена без   ПДВ-а ]]</f>
        <v>0</v>
      </c>
      <c r="M478" s="42">
        <f>Table13[[#This Row],[Укупан износ понуде без ПДВ ]]*0.08</f>
        <v>0</v>
      </c>
      <c r="N478" s="42">
        <f>Table13[[#This Row],[Укупан износ понуде без ПДВ ]]+Table13[[#This Row],[Износ ПДВ]]</f>
        <v>0</v>
      </c>
      <c r="O478" s="43"/>
      <c r="P478" s="43"/>
      <c r="Q478" s="43"/>
      <c r="R478" s="43"/>
      <c r="S478" s="41"/>
      <c r="T47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79" spans="1:20" ht="22.5">
      <c r="A479" s="35">
        <v>478</v>
      </c>
      <c r="B479" s="36" t="s">
        <v>1213</v>
      </c>
      <c r="C479" s="65" t="s">
        <v>1214</v>
      </c>
      <c r="D479" s="66" t="s">
        <v>1215</v>
      </c>
      <c r="E479" s="36"/>
      <c r="F479" s="36"/>
      <c r="G479" s="37">
        <v>12</v>
      </c>
      <c r="H479" s="38">
        <v>3097.3</v>
      </c>
      <c r="I479" s="39">
        <f t="shared" si="14"/>
        <v>37167.600000000006</v>
      </c>
      <c r="J479" s="40">
        <f t="shared" si="15"/>
        <v>0</v>
      </c>
      <c r="K479" s="41"/>
      <c r="L479" s="42">
        <f>Table13[[#This Row],[Količina]]*Table13[[#This Row],[Појединачна цена без   ПДВ-а ]]</f>
        <v>0</v>
      </c>
      <c r="M479" s="42">
        <f>Table13[[#This Row],[Укупан износ понуде без ПДВ ]]*0.08</f>
        <v>0</v>
      </c>
      <c r="N479" s="42">
        <f>Table13[[#This Row],[Укупан износ понуде без ПДВ ]]+Table13[[#This Row],[Износ ПДВ]]</f>
        <v>0</v>
      </c>
      <c r="O479" s="43"/>
      <c r="P479" s="43"/>
      <c r="Q479" s="43"/>
      <c r="R479" s="43"/>
      <c r="S479" s="41"/>
      <c r="T47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0" spans="1:20" ht="22.5">
      <c r="A480" s="35">
        <v>479</v>
      </c>
      <c r="B480" s="36" t="s">
        <v>1216</v>
      </c>
      <c r="C480" s="65" t="s">
        <v>1217</v>
      </c>
      <c r="D480" s="66" t="s">
        <v>1215</v>
      </c>
      <c r="E480" s="36"/>
      <c r="F480" s="36"/>
      <c r="G480" s="37">
        <v>10</v>
      </c>
      <c r="H480" s="38">
        <v>2476.8000000000002</v>
      </c>
      <c r="I480" s="39">
        <f t="shared" si="14"/>
        <v>24768</v>
      </c>
      <c r="J480" s="40">
        <f t="shared" si="15"/>
        <v>0</v>
      </c>
      <c r="K480" s="41"/>
      <c r="L480" s="42">
        <f>Table13[[#This Row],[Količina]]*Table13[[#This Row],[Појединачна цена без   ПДВ-а ]]</f>
        <v>0</v>
      </c>
      <c r="M480" s="42">
        <f>Table13[[#This Row],[Укупан износ понуде без ПДВ ]]*0.08</f>
        <v>0</v>
      </c>
      <c r="N480" s="42">
        <f>Table13[[#This Row],[Укупан износ понуде без ПДВ ]]+Table13[[#This Row],[Износ ПДВ]]</f>
        <v>0</v>
      </c>
      <c r="O480" s="43"/>
      <c r="P480" s="43"/>
      <c r="Q480" s="43"/>
      <c r="R480" s="43"/>
      <c r="S480" s="41"/>
      <c r="T48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1" spans="1:20" ht="22.5">
      <c r="A481" s="35">
        <v>480</v>
      </c>
      <c r="B481" s="36" t="s">
        <v>1218</v>
      </c>
      <c r="C481" s="65" t="s">
        <v>1219</v>
      </c>
      <c r="D481" s="66" t="s">
        <v>1220</v>
      </c>
      <c r="E481" s="36"/>
      <c r="F481" s="36"/>
      <c r="G481" s="37">
        <v>30</v>
      </c>
      <c r="H481" s="38">
        <v>448.9</v>
      </c>
      <c r="I481" s="39">
        <f t="shared" si="14"/>
        <v>13467</v>
      </c>
      <c r="J481" s="40">
        <f t="shared" si="15"/>
        <v>0</v>
      </c>
      <c r="K481" s="41"/>
      <c r="L481" s="42">
        <f>Table13[[#This Row],[Količina]]*Table13[[#This Row],[Појединачна цена без   ПДВ-а ]]</f>
        <v>0</v>
      </c>
      <c r="M481" s="42">
        <f>Table13[[#This Row],[Укупан износ понуде без ПДВ ]]*0.08</f>
        <v>0</v>
      </c>
      <c r="N481" s="42">
        <f>Table13[[#This Row],[Укупан износ понуде без ПДВ ]]+Table13[[#This Row],[Износ ПДВ]]</f>
        <v>0</v>
      </c>
      <c r="O481" s="43"/>
      <c r="P481" s="43"/>
      <c r="Q481" s="43"/>
      <c r="R481" s="43"/>
      <c r="S481" s="41"/>
      <c r="T48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2" spans="1:20" ht="22.5">
      <c r="A482" s="35">
        <v>481</v>
      </c>
      <c r="B482" s="36" t="s">
        <v>1221</v>
      </c>
      <c r="C482" s="65" t="s">
        <v>1222</v>
      </c>
      <c r="D482" s="66" t="s">
        <v>1220</v>
      </c>
      <c r="E482" s="36"/>
      <c r="F482" s="36"/>
      <c r="G482" s="37">
        <v>15</v>
      </c>
      <c r="H482" s="38">
        <v>420.9</v>
      </c>
      <c r="I482" s="39">
        <f t="shared" si="14"/>
        <v>6313.5</v>
      </c>
      <c r="J482" s="40">
        <f t="shared" si="15"/>
        <v>0</v>
      </c>
      <c r="K482" s="41"/>
      <c r="L482" s="42">
        <f>Table13[[#This Row],[Količina]]*Table13[[#This Row],[Појединачна цена без   ПДВ-а ]]</f>
        <v>0</v>
      </c>
      <c r="M482" s="42">
        <f>Table13[[#This Row],[Укупан износ понуде без ПДВ ]]*0.08</f>
        <v>0</v>
      </c>
      <c r="N482" s="42">
        <f>Table13[[#This Row],[Укупан износ понуде без ПДВ ]]+Table13[[#This Row],[Износ ПДВ]]</f>
        <v>0</v>
      </c>
      <c r="O482" s="43"/>
      <c r="P482" s="43"/>
      <c r="Q482" s="43"/>
      <c r="R482" s="43"/>
      <c r="S482" s="41"/>
      <c r="T48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3" spans="1:20" ht="22.5">
      <c r="A483" s="35">
        <v>482</v>
      </c>
      <c r="B483" s="44" t="s">
        <v>1223</v>
      </c>
      <c r="C483" s="67" t="s">
        <v>1224</v>
      </c>
      <c r="D483" s="68" t="s">
        <v>1225</v>
      </c>
      <c r="E483" s="44"/>
      <c r="F483" s="44"/>
      <c r="G483" s="37">
        <v>5</v>
      </c>
      <c r="H483" s="46">
        <v>520.4</v>
      </c>
      <c r="I483" s="39">
        <f t="shared" si="14"/>
        <v>2602</v>
      </c>
      <c r="J483" s="40">
        <f t="shared" si="15"/>
        <v>0</v>
      </c>
      <c r="K483" s="41"/>
      <c r="L483" s="42">
        <f>Table13[[#This Row],[Količina]]*Table13[[#This Row],[Појединачна цена без   ПДВ-а ]]</f>
        <v>0</v>
      </c>
      <c r="M483" s="42">
        <f>Table13[[#This Row],[Укупан износ понуде без ПДВ ]]*0.08</f>
        <v>0</v>
      </c>
      <c r="N483" s="42">
        <f>Table13[[#This Row],[Укупан износ понуде без ПДВ ]]+Table13[[#This Row],[Износ ПДВ]]</f>
        <v>0</v>
      </c>
      <c r="O483" s="43"/>
      <c r="P483" s="43"/>
      <c r="Q483" s="43"/>
      <c r="R483" s="43"/>
      <c r="S483" s="41"/>
      <c r="T48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4" spans="1:20" ht="22.5">
      <c r="A484" s="35">
        <v>483</v>
      </c>
      <c r="B484" s="36" t="s">
        <v>1226</v>
      </c>
      <c r="C484" s="65" t="s">
        <v>1227</v>
      </c>
      <c r="D484" s="66" t="s">
        <v>1228</v>
      </c>
      <c r="E484" s="36"/>
      <c r="F484" s="36"/>
      <c r="G484" s="37">
        <v>250</v>
      </c>
      <c r="H484" s="38">
        <v>432.6</v>
      </c>
      <c r="I484" s="39">
        <f t="shared" si="14"/>
        <v>108150</v>
      </c>
      <c r="J484" s="40">
        <f t="shared" si="15"/>
        <v>0</v>
      </c>
      <c r="K484" s="41"/>
      <c r="L484" s="42">
        <f>Table13[[#This Row],[Količina]]*Table13[[#This Row],[Појединачна цена без   ПДВ-а ]]</f>
        <v>0</v>
      </c>
      <c r="M484" s="42">
        <f>Table13[[#This Row],[Укупан износ понуде без ПДВ ]]*0.08</f>
        <v>0</v>
      </c>
      <c r="N484" s="42">
        <f>Table13[[#This Row],[Укупан износ понуде без ПДВ ]]+Table13[[#This Row],[Износ ПДВ]]</f>
        <v>0</v>
      </c>
      <c r="O484" s="43"/>
      <c r="P484" s="43"/>
      <c r="Q484" s="43"/>
      <c r="R484" s="43"/>
      <c r="S484" s="41"/>
      <c r="T48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5" spans="1:20" ht="22.5">
      <c r="A485" s="35">
        <v>484</v>
      </c>
      <c r="B485" s="36" t="s">
        <v>1229</v>
      </c>
      <c r="C485" s="65" t="s">
        <v>1230</v>
      </c>
      <c r="D485" s="66" t="s">
        <v>103</v>
      </c>
      <c r="E485" s="36"/>
      <c r="F485" s="36"/>
      <c r="G485" s="37">
        <v>30</v>
      </c>
      <c r="H485" s="38">
        <v>200.2</v>
      </c>
      <c r="I485" s="39">
        <f t="shared" si="14"/>
        <v>6006</v>
      </c>
      <c r="J485" s="40">
        <f t="shared" si="15"/>
        <v>0</v>
      </c>
      <c r="K485" s="41"/>
      <c r="L485" s="42">
        <f>Table13[[#This Row],[Količina]]*Table13[[#This Row],[Појединачна цена без   ПДВ-а ]]</f>
        <v>0</v>
      </c>
      <c r="M485" s="42">
        <f>Table13[[#This Row],[Укупан износ понуде без ПДВ ]]*0.08</f>
        <v>0</v>
      </c>
      <c r="N485" s="42">
        <f>Table13[[#This Row],[Укупан износ понуде без ПДВ ]]+Table13[[#This Row],[Износ ПДВ]]</f>
        <v>0</v>
      </c>
      <c r="O485" s="43"/>
      <c r="P485" s="43"/>
      <c r="Q485" s="43"/>
      <c r="R485" s="43"/>
      <c r="S485" s="41"/>
      <c r="T48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6" spans="1:20" ht="22.5">
      <c r="A486" s="35">
        <v>485</v>
      </c>
      <c r="B486" s="36" t="s">
        <v>1231</v>
      </c>
      <c r="C486" s="65" t="s">
        <v>1232</v>
      </c>
      <c r="D486" s="66" t="s">
        <v>103</v>
      </c>
      <c r="E486" s="36"/>
      <c r="F486" s="36"/>
      <c r="G486" s="37">
        <v>60</v>
      </c>
      <c r="H486" s="38">
        <v>348.5</v>
      </c>
      <c r="I486" s="39">
        <f t="shared" si="14"/>
        <v>20910</v>
      </c>
      <c r="J486" s="40">
        <f t="shared" si="15"/>
        <v>0</v>
      </c>
      <c r="K486" s="41"/>
      <c r="L486" s="42">
        <f>Table13[[#This Row],[Količina]]*Table13[[#This Row],[Појединачна цена без   ПДВ-а ]]</f>
        <v>0</v>
      </c>
      <c r="M486" s="42">
        <f>Table13[[#This Row],[Укупан износ понуде без ПДВ ]]*0.08</f>
        <v>0</v>
      </c>
      <c r="N486" s="42">
        <f>Table13[[#This Row],[Укупан износ понуде без ПДВ ]]+Table13[[#This Row],[Износ ПДВ]]</f>
        <v>0</v>
      </c>
      <c r="O486" s="43"/>
      <c r="P486" s="43"/>
      <c r="Q486" s="43"/>
      <c r="R486" s="43"/>
      <c r="S486" s="41"/>
      <c r="T48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7" spans="1:20" ht="22.5">
      <c r="A487" s="35">
        <v>486</v>
      </c>
      <c r="B487" s="36" t="s">
        <v>1233</v>
      </c>
      <c r="C487" s="65" t="s">
        <v>1234</v>
      </c>
      <c r="D487" s="66" t="s">
        <v>108</v>
      </c>
      <c r="E487" s="36"/>
      <c r="F487" s="36"/>
      <c r="G487" s="37">
        <v>80</v>
      </c>
      <c r="H487" s="38">
        <v>294.7</v>
      </c>
      <c r="I487" s="39">
        <f t="shared" si="14"/>
        <v>23576</v>
      </c>
      <c r="J487" s="40">
        <f t="shared" si="15"/>
        <v>0</v>
      </c>
      <c r="K487" s="41"/>
      <c r="L487" s="42">
        <f>Table13[[#This Row],[Količina]]*Table13[[#This Row],[Појединачна цена без   ПДВ-а ]]</f>
        <v>0</v>
      </c>
      <c r="M487" s="42">
        <f>Table13[[#This Row],[Укупан износ понуде без ПДВ ]]*0.08</f>
        <v>0</v>
      </c>
      <c r="N487" s="42">
        <f>Table13[[#This Row],[Укупан износ понуде без ПДВ ]]+Table13[[#This Row],[Износ ПДВ]]</f>
        <v>0</v>
      </c>
      <c r="O487" s="43"/>
      <c r="P487" s="43"/>
      <c r="Q487" s="43"/>
      <c r="R487" s="43"/>
      <c r="S487" s="41"/>
      <c r="T48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8" spans="1:20" ht="22.5">
      <c r="A488" s="35">
        <v>487</v>
      </c>
      <c r="B488" s="36" t="s">
        <v>1235</v>
      </c>
      <c r="C488" s="65" t="s">
        <v>1236</v>
      </c>
      <c r="D488" s="66" t="s">
        <v>108</v>
      </c>
      <c r="E488" s="36"/>
      <c r="F488" s="36"/>
      <c r="G488" s="37">
        <v>20</v>
      </c>
      <c r="H488" s="38">
        <v>217.9</v>
      </c>
      <c r="I488" s="39">
        <f t="shared" si="14"/>
        <v>4358</v>
      </c>
      <c r="J488" s="40">
        <f t="shared" si="15"/>
        <v>0</v>
      </c>
      <c r="K488" s="41"/>
      <c r="L488" s="42">
        <f>Table13[[#This Row],[Količina]]*Table13[[#This Row],[Појединачна цена без   ПДВ-а ]]</f>
        <v>0</v>
      </c>
      <c r="M488" s="42">
        <f>Table13[[#This Row],[Укупан износ понуде без ПДВ ]]*0.08</f>
        <v>0</v>
      </c>
      <c r="N488" s="42">
        <f>Table13[[#This Row],[Укупан износ понуде без ПДВ ]]+Table13[[#This Row],[Износ ПДВ]]</f>
        <v>0</v>
      </c>
      <c r="O488" s="43"/>
      <c r="P488" s="43"/>
      <c r="Q488" s="43"/>
      <c r="R488" s="43"/>
      <c r="S488" s="41"/>
      <c r="T48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89" spans="1:20" ht="22.5">
      <c r="A489" s="35">
        <v>488</v>
      </c>
      <c r="B489" s="36" t="s">
        <v>1237</v>
      </c>
      <c r="C489" s="65" t="s">
        <v>1238</v>
      </c>
      <c r="D489" s="66" t="s">
        <v>1239</v>
      </c>
      <c r="E489" s="36"/>
      <c r="F489" s="36"/>
      <c r="G489" s="37">
        <v>220</v>
      </c>
      <c r="H489" s="38">
        <v>480.7</v>
      </c>
      <c r="I489" s="39">
        <f t="shared" si="14"/>
        <v>105754</v>
      </c>
      <c r="J489" s="40">
        <f t="shared" si="15"/>
        <v>0</v>
      </c>
      <c r="K489" s="41"/>
      <c r="L489" s="42">
        <f>Table13[[#This Row],[Količina]]*Table13[[#This Row],[Појединачна цена без   ПДВ-а ]]</f>
        <v>0</v>
      </c>
      <c r="M489" s="42">
        <f>Table13[[#This Row],[Укупан износ понуде без ПДВ ]]*0.08</f>
        <v>0</v>
      </c>
      <c r="N489" s="42">
        <f>Table13[[#This Row],[Укупан износ понуде без ПДВ ]]+Table13[[#This Row],[Износ ПДВ]]</f>
        <v>0</v>
      </c>
      <c r="O489" s="43"/>
      <c r="P489" s="43"/>
      <c r="Q489" s="43"/>
      <c r="R489" s="43"/>
      <c r="S489" s="41"/>
      <c r="T48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0" spans="1:20" ht="22.5">
      <c r="A490" s="35">
        <v>489</v>
      </c>
      <c r="B490" s="44" t="s">
        <v>1240</v>
      </c>
      <c r="C490" s="67" t="s">
        <v>1241</v>
      </c>
      <c r="D490" s="68" t="s">
        <v>1205</v>
      </c>
      <c r="E490" s="44"/>
      <c r="F490" s="44"/>
      <c r="G490" s="37">
        <v>25</v>
      </c>
      <c r="H490" s="46">
        <v>153.5</v>
      </c>
      <c r="I490" s="39">
        <f t="shared" si="14"/>
        <v>3837.5</v>
      </c>
      <c r="J490" s="40">
        <f t="shared" si="15"/>
        <v>0</v>
      </c>
      <c r="K490" s="41"/>
      <c r="L490" s="42">
        <f>Table13[[#This Row],[Količina]]*Table13[[#This Row],[Појединачна цена без   ПДВ-а ]]</f>
        <v>0</v>
      </c>
      <c r="M490" s="42">
        <f>Table13[[#This Row],[Укупан износ понуде без ПДВ ]]*0.08</f>
        <v>0</v>
      </c>
      <c r="N490" s="42">
        <f>Table13[[#This Row],[Укупан износ понуде без ПДВ ]]+Table13[[#This Row],[Износ ПДВ]]</f>
        <v>0</v>
      </c>
      <c r="O490" s="43"/>
      <c r="P490" s="43"/>
      <c r="Q490" s="43"/>
      <c r="R490" s="43"/>
      <c r="S490" s="41"/>
      <c r="T49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1" spans="1:20" ht="22.5">
      <c r="A491" s="35">
        <v>490</v>
      </c>
      <c r="B491" s="36" t="s">
        <v>1242</v>
      </c>
      <c r="C491" s="65" t="s">
        <v>1243</v>
      </c>
      <c r="D491" s="66" t="s">
        <v>1205</v>
      </c>
      <c r="E491" s="36"/>
      <c r="F491" s="36"/>
      <c r="G491" s="37">
        <v>180</v>
      </c>
      <c r="H491" s="38">
        <v>172.1</v>
      </c>
      <c r="I491" s="39">
        <f t="shared" si="14"/>
        <v>30978</v>
      </c>
      <c r="J491" s="40">
        <f t="shared" si="15"/>
        <v>0</v>
      </c>
      <c r="K491" s="41"/>
      <c r="L491" s="42">
        <f>Table13[[#This Row],[Količina]]*Table13[[#This Row],[Појединачна цена без   ПДВ-а ]]</f>
        <v>0</v>
      </c>
      <c r="M491" s="42">
        <f>Table13[[#This Row],[Укупан износ понуде без ПДВ ]]*0.08</f>
        <v>0</v>
      </c>
      <c r="N491" s="42">
        <f>Table13[[#This Row],[Укупан износ понуде без ПДВ ]]+Table13[[#This Row],[Износ ПДВ]]</f>
        <v>0</v>
      </c>
      <c r="O491" s="43"/>
      <c r="P491" s="43"/>
      <c r="Q491" s="43"/>
      <c r="R491" s="43"/>
      <c r="S491" s="41"/>
      <c r="T49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2" spans="1:20">
      <c r="A492" s="35">
        <v>491</v>
      </c>
      <c r="B492" s="36" t="s">
        <v>1244</v>
      </c>
      <c r="C492" s="65" t="s">
        <v>1245</v>
      </c>
      <c r="D492" s="66" t="s">
        <v>852</v>
      </c>
      <c r="E492" s="36"/>
      <c r="F492" s="36"/>
      <c r="G492" s="37">
        <v>20</v>
      </c>
      <c r="H492" s="38">
        <v>500.1</v>
      </c>
      <c r="I492" s="39">
        <f t="shared" si="14"/>
        <v>10002</v>
      </c>
      <c r="J492" s="40">
        <f t="shared" si="15"/>
        <v>0</v>
      </c>
      <c r="K492" s="41"/>
      <c r="L492" s="42">
        <f>Table13[[#This Row],[Količina]]*Table13[[#This Row],[Појединачна цена без   ПДВ-а ]]</f>
        <v>0</v>
      </c>
      <c r="M492" s="42">
        <f>Table13[[#This Row],[Укупан износ понуде без ПДВ ]]*0.08</f>
        <v>0</v>
      </c>
      <c r="N492" s="42">
        <f>Table13[[#This Row],[Укупан износ понуде без ПДВ ]]+Table13[[#This Row],[Износ ПДВ]]</f>
        <v>0</v>
      </c>
      <c r="O492" s="43"/>
      <c r="P492" s="43"/>
      <c r="Q492" s="43"/>
      <c r="R492" s="43"/>
      <c r="S492" s="41"/>
      <c r="T49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3" spans="1:20" ht="22.5">
      <c r="A493" s="35">
        <v>492</v>
      </c>
      <c r="B493" s="36" t="s">
        <v>1246</v>
      </c>
      <c r="C493" s="65" t="s">
        <v>1247</v>
      </c>
      <c r="D493" s="66" t="s">
        <v>1248</v>
      </c>
      <c r="E493" s="36"/>
      <c r="F493" s="36"/>
      <c r="G493" s="37">
        <v>50</v>
      </c>
      <c r="H493" s="38">
        <v>470.8</v>
      </c>
      <c r="I493" s="39">
        <f t="shared" si="14"/>
        <v>23540</v>
      </c>
      <c r="J493" s="40">
        <f t="shared" si="15"/>
        <v>0</v>
      </c>
      <c r="K493" s="41"/>
      <c r="L493" s="42">
        <f>Table13[[#This Row],[Količina]]*Table13[[#This Row],[Појединачна цена без   ПДВ-а ]]</f>
        <v>0</v>
      </c>
      <c r="M493" s="42">
        <f>Table13[[#This Row],[Укупан износ понуде без ПДВ ]]*0.08</f>
        <v>0</v>
      </c>
      <c r="N493" s="42">
        <f>Table13[[#This Row],[Укупан износ понуде без ПДВ ]]+Table13[[#This Row],[Износ ПДВ]]</f>
        <v>0</v>
      </c>
      <c r="O493" s="43"/>
      <c r="P493" s="43"/>
      <c r="Q493" s="43"/>
      <c r="R493" s="43"/>
      <c r="S493" s="41"/>
      <c r="T49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4" spans="1:20" ht="22.5">
      <c r="A494" s="35">
        <v>493</v>
      </c>
      <c r="B494" s="36" t="s">
        <v>1249</v>
      </c>
      <c r="C494" s="65" t="s">
        <v>1250</v>
      </c>
      <c r="D494" s="66" t="s">
        <v>1251</v>
      </c>
      <c r="E494" s="36"/>
      <c r="F494" s="36"/>
      <c r="G494" s="37">
        <v>70</v>
      </c>
      <c r="H494" s="38">
        <v>438.6</v>
      </c>
      <c r="I494" s="39">
        <f t="shared" si="14"/>
        <v>30702</v>
      </c>
      <c r="J494" s="40">
        <f t="shared" si="15"/>
        <v>0</v>
      </c>
      <c r="K494" s="41"/>
      <c r="L494" s="42">
        <f>Table13[[#This Row],[Količina]]*Table13[[#This Row],[Појединачна цена без   ПДВ-а ]]</f>
        <v>0</v>
      </c>
      <c r="M494" s="42">
        <f>Table13[[#This Row],[Укупан износ понуде без ПДВ ]]*0.08</f>
        <v>0</v>
      </c>
      <c r="N494" s="42">
        <f>Table13[[#This Row],[Укупан износ понуде без ПДВ ]]+Table13[[#This Row],[Износ ПДВ]]</f>
        <v>0</v>
      </c>
      <c r="O494" s="43"/>
      <c r="P494" s="43"/>
      <c r="Q494" s="43"/>
      <c r="R494" s="43"/>
      <c r="S494" s="41"/>
      <c r="T49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5" spans="1:20" ht="22.5">
      <c r="A495" s="35">
        <v>494</v>
      </c>
      <c r="B495" s="36" t="s">
        <v>1252</v>
      </c>
      <c r="C495" s="65" t="s">
        <v>1253</v>
      </c>
      <c r="D495" s="66" t="s">
        <v>1254</v>
      </c>
      <c r="E495" s="36"/>
      <c r="F495" s="36"/>
      <c r="G495" s="37">
        <v>15</v>
      </c>
      <c r="H495" s="38">
        <v>2613.9</v>
      </c>
      <c r="I495" s="39">
        <f t="shared" si="14"/>
        <v>39208.5</v>
      </c>
      <c r="J495" s="40">
        <f t="shared" si="15"/>
        <v>0</v>
      </c>
      <c r="K495" s="41"/>
      <c r="L495" s="42">
        <f>Table13[[#This Row],[Količina]]*Table13[[#This Row],[Појединачна цена без   ПДВ-а ]]</f>
        <v>0</v>
      </c>
      <c r="M495" s="42">
        <f>Table13[[#This Row],[Укупан износ понуде без ПДВ ]]*0.08</f>
        <v>0</v>
      </c>
      <c r="N495" s="42">
        <f>Table13[[#This Row],[Укупан износ понуде без ПДВ ]]+Table13[[#This Row],[Износ ПДВ]]</f>
        <v>0</v>
      </c>
      <c r="O495" s="43"/>
      <c r="P495" s="43"/>
      <c r="Q495" s="43"/>
      <c r="R495" s="43"/>
      <c r="S495" s="41"/>
      <c r="T49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6" spans="1:20" ht="22.5">
      <c r="A496" s="35">
        <v>495</v>
      </c>
      <c r="B496" s="44" t="s">
        <v>1255</v>
      </c>
      <c r="C496" s="67" t="s">
        <v>1256</v>
      </c>
      <c r="D496" s="68" t="s">
        <v>1257</v>
      </c>
      <c r="E496" s="44"/>
      <c r="F496" s="44"/>
      <c r="G496" s="37">
        <v>250</v>
      </c>
      <c r="H496" s="46">
        <v>562.70000000000005</v>
      </c>
      <c r="I496" s="39">
        <f t="shared" si="14"/>
        <v>140675</v>
      </c>
      <c r="J496" s="40">
        <f t="shared" si="15"/>
        <v>0</v>
      </c>
      <c r="K496" s="41"/>
      <c r="L496" s="42">
        <f>Table13[[#This Row],[Količina]]*Table13[[#This Row],[Појединачна цена без   ПДВ-а ]]</f>
        <v>0</v>
      </c>
      <c r="M496" s="42">
        <f>Table13[[#This Row],[Укупан износ понуде без ПДВ ]]*0.08</f>
        <v>0</v>
      </c>
      <c r="N496" s="42">
        <f>Table13[[#This Row],[Укупан износ понуде без ПДВ ]]+Table13[[#This Row],[Износ ПДВ]]</f>
        <v>0</v>
      </c>
      <c r="O496" s="43"/>
      <c r="P496" s="43"/>
      <c r="Q496" s="43"/>
      <c r="R496" s="43"/>
      <c r="S496" s="41"/>
      <c r="T49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7" spans="1:20" ht="22.5">
      <c r="A497" s="35">
        <v>496</v>
      </c>
      <c r="B497" s="36" t="s">
        <v>1258</v>
      </c>
      <c r="C497" s="65" t="s">
        <v>1259</v>
      </c>
      <c r="D497" s="66" t="s">
        <v>1257</v>
      </c>
      <c r="E497" s="36"/>
      <c r="F497" s="36"/>
      <c r="G497" s="37">
        <v>200</v>
      </c>
      <c r="H497" s="38">
        <v>532.70000000000005</v>
      </c>
      <c r="I497" s="39">
        <f t="shared" si="14"/>
        <v>106540.00000000001</v>
      </c>
      <c r="J497" s="40">
        <f t="shared" si="15"/>
        <v>0</v>
      </c>
      <c r="K497" s="41"/>
      <c r="L497" s="42">
        <f>Table13[[#This Row],[Količina]]*Table13[[#This Row],[Појединачна цена без   ПДВ-а ]]</f>
        <v>0</v>
      </c>
      <c r="M497" s="42">
        <f>Table13[[#This Row],[Укупан износ понуде без ПДВ ]]*0.08</f>
        <v>0</v>
      </c>
      <c r="N497" s="42">
        <f>Table13[[#This Row],[Укупан износ понуде без ПДВ ]]+Table13[[#This Row],[Износ ПДВ]]</f>
        <v>0</v>
      </c>
      <c r="O497" s="43"/>
      <c r="P497" s="43"/>
      <c r="Q497" s="43"/>
      <c r="R497" s="43"/>
      <c r="S497" s="41"/>
      <c r="T49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8" spans="1:20" ht="22.5">
      <c r="A498" s="35">
        <v>497</v>
      </c>
      <c r="B498" s="44" t="s">
        <v>1260</v>
      </c>
      <c r="C498" s="67" t="s">
        <v>1261</v>
      </c>
      <c r="D498" s="68" t="s">
        <v>348</v>
      </c>
      <c r="E498" s="44"/>
      <c r="F498" s="44"/>
      <c r="G498" s="37">
        <v>250</v>
      </c>
      <c r="H498" s="38">
        <v>330.8</v>
      </c>
      <c r="I498" s="39">
        <f t="shared" si="14"/>
        <v>82700</v>
      </c>
      <c r="J498" s="40">
        <f t="shared" si="15"/>
        <v>0</v>
      </c>
      <c r="K498" s="41"/>
      <c r="L498" s="42">
        <f>Table13[[#This Row],[Količina]]*Table13[[#This Row],[Појединачна цена без   ПДВ-а ]]</f>
        <v>0</v>
      </c>
      <c r="M498" s="42">
        <f>Table13[[#This Row],[Укупан износ понуде без ПДВ ]]*0.08</f>
        <v>0</v>
      </c>
      <c r="N498" s="42">
        <f>Table13[[#This Row],[Укупан износ понуде без ПДВ ]]+Table13[[#This Row],[Износ ПДВ]]</f>
        <v>0</v>
      </c>
      <c r="O498" s="43"/>
      <c r="P498" s="43"/>
      <c r="Q498" s="43"/>
      <c r="R498" s="43"/>
      <c r="S498" s="41"/>
      <c r="T49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499" spans="1:20" ht="22.5">
      <c r="A499" s="35">
        <v>498</v>
      </c>
      <c r="B499" s="36" t="s">
        <v>1262</v>
      </c>
      <c r="C499" s="65" t="s">
        <v>1263</v>
      </c>
      <c r="D499" s="66" t="s">
        <v>1264</v>
      </c>
      <c r="E499" s="36"/>
      <c r="F499" s="36"/>
      <c r="G499" s="37">
        <v>70</v>
      </c>
      <c r="H499" s="38">
        <v>586.79999999999995</v>
      </c>
      <c r="I499" s="39">
        <f t="shared" si="14"/>
        <v>41076</v>
      </c>
      <c r="J499" s="40">
        <f t="shared" si="15"/>
        <v>0</v>
      </c>
      <c r="K499" s="41"/>
      <c r="L499" s="42">
        <f>Table13[[#This Row],[Količina]]*Table13[[#This Row],[Појединачна цена без   ПДВ-а ]]</f>
        <v>0</v>
      </c>
      <c r="M499" s="42">
        <f>Table13[[#This Row],[Укупан износ понуде без ПДВ ]]*0.08</f>
        <v>0</v>
      </c>
      <c r="N499" s="42">
        <f>Table13[[#This Row],[Укупан износ понуде без ПДВ ]]+Table13[[#This Row],[Износ ПДВ]]</f>
        <v>0</v>
      </c>
      <c r="O499" s="43"/>
      <c r="P499" s="43"/>
      <c r="Q499" s="43"/>
      <c r="R499" s="43"/>
      <c r="S499" s="41"/>
      <c r="T49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0" spans="1:20" ht="22.5">
      <c r="A500" s="35">
        <v>499</v>
      </c>
      <c r="B500" s="36" t="s">
        <v>1265</v>
      </c>
      <c r="C500" s="65" t="s">
        <v>1266</v>
      </c>
      <c r="D500" s="66" t="s">
        <v>1264</v>
      </c>
      <c r="E500" s="36"/>
      <c r="F500" s="36"/>
      <c r="G500" s="37">
        <v>70</v>
      </c>
      <c r="H500" s="38">
        <v>586.79999999999995</v>
      </c>
      <c r="I500" s="39">
        <f t="shared" si="14"/>
        <v>41076</v>
      </c>
      <c r="J500" s="40">
        <f t="shared" si="15"/>
        <v>0</v>
      </c>
      <c r="K500" s="41"/>
      <c r="L500" s="42">
        <f>Table13[[#This Row],[Količina]]*Table13[[#This Row],[Појединачна цена без   ПДВ-а ]]</f>
        <v>0</v>
      </c>
      <c r="M500" s="42">
        <f>Table13[[#This Row],[Укупан износ понуде без ПДВ ]]*0.08</f>
        <v>0</v>
      </c>
      <c r="N500" s="42">
        <f>Table13[[#This Row],[Укупан износ понуде без ПДВ ]]+Table13[[#This Row],[Износ ПДВ]]</f>
        <v>0</v>
      </c>
      <c r="O500" s="43"/>
      <c r="P500" s="43"/>
      <c r="Q500" s="43"/>
      <c r="R500" s="43"/>
      <c r="S500" s="41"/>
      <c r="T50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1" spans="1:20" ht="22.5">
      <c r="A501" s="35">
        <v>500</v>
      </c>
      <c r="B501" s="36" t="s">
        <v>1267</v>
      </c>
      <c r="C501" s="65" t="s">
        <v>1268</v>
      </c>
      <c r="D501" s="66" t="s">
        <v>1264</v>
      </c>
      <c r="E501" s="36"/>
      <c r="F501" s="36"/>
      <c r="G501" s="37">
        <v>30</v>
      </c>
      <c r="H501" s="38">
        <v>460.2</v>
      </c>
      <c r="I501" s="39">
        <f t="shared" si="14"/>
        <v>13806</v>
      </c>
      <c r="J501" s="40">
        <f t="shared" si="15"/>
        <v>0</v>
      </c>
      <c r="K501" s="41"/>
      <c r="L501" s="42">
        <f>Table13[[#This Row],[Količina]]*Table13[[#This Row],[Појединачна цена без   ПДВ-а ]]</f>
        <v>0</v>
      </c>
      <c r="M501" s="42">
        <f>Table13[[#This Row],[Укупан износ понуде без ПДВ ]]*0.08</f>
        <v>0</v>
      </c>
      <c r="N501" s="42">
        <f>Table13[[#This Row],[Укупан износ понуде без ПДВ ]]+Table13[[#This Row],[Износ ПДВ]]</f>
        <v>0</v>
      </c>
      <c r="O501" s="43"/>
      <c r="P501" s="43"/>
      <c r="Q501" s="43"/>
      <c r="R501" s="43"/>
      <c r="S501" s="41"/>
      <c r="T50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2" spans="1:20" ht="22.5">
      <c r="A502" s="35">
        <v>501</v>
      </c>
      <c r="B502" s="36" t="s">
        <v>1269</v>
      </c>
      <c r="C502" s="65" t="s">
        <v>1270</v>
      </c>
      <c r="D502" s="66" t="s">
        <v>1271</v>
      </c>
      <c r="E502" s="36"/>
      <c r="F502" s="36"/>
      <c r="G502" s="37">
        <v>100</v>
      </c>
      <c r="H502" s="38">
        <v>632.4</v>
      </c>
      <c r="I502" s="39">
        <f t="shared" si="14"/>
        <v>63240</v>
      </c>
      <c r="J502" s="40">
        <f t="shared" si="15"/>
        <v>0</v>
      </c>
      <c r="K502" s="41"/>
      <c r="L502" s="42">
        <f>Table13[[#This Row],[Količina]]*Table13[[#This Row],[Појединачна цена без   ПДВ-а ]]</f>
        <v>0</v>
      </c>
      <c r="M502" s="42">
        <f>Table13[[#This Row],[Укупан износ понуде без ПДВ ]]*0.08</f>
        <v>0</v>
      </c>
      <c r="N502" s="42">
        <f>Table13[[#This Row],[Укупан износ понуде без ПДВ ]]+Table13[[#This Row],[Износ ПДВ]]</f>
        <v>0</v>
      </c>
      <c r="O502" s="43"/>
      <c r="P502" s="43"/>
      <c r="Q502" s="43"/>
      <c r="R502" s="43"/>
      <c r="S502" s="41"/>
      <c r="T50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3" spans="1:20" ht="22.5">
      <c r="A503" s="35">
        <v>502</v>
      </c>
      <c r="B503" s="36" t="s">
        <v>1272</v>
      </c>
      <c r="C503" s="65" t="s">
        <v>1273</v>
      </c>
      <c r="D503" s="66" t="s">
        <v>1271</v>
      </c>
      <c r="E503" s="36"/>
      <c r="F503" s="36"/>
      <c r="G503" s="37">
        <v>320</v>
      </c>
      <c r="H503" s="38">
        <v>462.7</v>
      </c>
      <c r="I503" s="39">
        <f t="shared" si="14"/>
        <v>148064</v>
      </c>
      <c r="J503" s="40">
        <f t="shared" si="15"/>
        <v>0</v>
      </c>
      <c r="K503" s="41"/>
      <c r="L503" s="42">
        <f>Table13[[#This Row],[Količina]]*Table13[[#This Row],[Појединачна цена без   ПДВ-а ]]</f>
        <v>0</v>
      </c>
      <c r="M503" s="42">
        <f>Table13[[#This Row],[Укупан износ понуде без ПДВ ]]*0.08</f>
        <v>0</v>
      </c>
      <c r="N503" s="42">
        <f>Table13[[#This Row],[Укупан износ понуде без ПДВ ]]+Table13[[#This Row],[Износ ПДВ]]</f>
        <v>0</v>
      </c>
      <c r="O503" s="43"/>
      <c r="P503" s="43"/>
      <c r="Q503" s="43"/>
      <c r="R503" s="43"/>
      <c r="S503" s="41"/>
      <c r="T50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4" spans="1:20" ht="22.5">
      <c r="A504" s="35">
        <v>503</v>
      </c>
      <c r="B504" s="36" t="s">
        <v>1274</v>
      </c>
      <c r="C504" s="65" t="s">
        <v>1275</v>
      </c>
      <c r="D504" s="66" t="s">
        <v>232</v>
      </c>
      <c r="E504" s="36"/>
      <c r="F504" s="36"/>
      <c r="G504" s="37">
        <v>15</v>
      </c>
      <c r="H504" s="38">
        <v>226.9</v>
      </c>
      <c r="I504" s="39">
        <f t="shared" si="14"/>
        <v>3403.5</v>
      </c>
      <c r="J504" s="40">
        <f t="shared" si="15"/>
        <v>0</v>
      </c>
      <c r="K504" s="41"/>
      <c r="L504" s="42">
        <f>Table13[[#This Row],[Količina]]*Table13[[#This Row],[Појединачна цена без   ПДВ-а ]]</f>
        <v>0</v>
      </c>
      <c r="M504" s="42">
        <f>Table13[[#This Row],[Укупан износ понуде без ПДВ ]]*0.08</f>
        <v>0</v>
      </c>
      <c r="N504" s="42">
        <f>Table13[[#This Row],[Укупан износ понуде без ПДВ ]]+Table13[[#This Row],[Износ ПДВ]]</f>
        <v>0</v>
      </c>
      <c r="O504" s="43"/>
      <c r="P504" s="43"/>
      <c r="Q504" s="43"/>
      <c r="R504" s="43"/>
      <c r="S504" s="41"/>
      <c r="T50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5" spans="1:20" ht="22.5">
      <c r="A505" s="35">
        <v>504</v>
      </c>
      <c r="B505" s="36" t="s">
        <v>1276</v>
      </c>
      <c r="C505" s="65" t="s">
        <v>1277</v>
      </c>
      <c r="D505" s="66" t="s">
        <v>232</v>
      </c>
      <c r="E505" s="36"/>
      <c r="F505" s="36"/>
      <c r="G505" s="37">
        <v>40</v>
      </c>
      <c r="H505" s="38">
        <v>396.3</v>
      </c>
      <c r="I505" s="39">
        <f t="shared" si="14"/>
        <v>15852</v>
      </c>
      <c r="J505" s="40">
        <f t="shared" si="15"/>
        <v>0</v>
      </c>
      <c r="K505" s="41"/>
      <c r="L505" s="42">
        <f>Table13[[#This Row],[Količina]]*Table13[[#This Row],[Појединачна цена без   ПДВ-а ]]</f>
        <v>0</v>
      </c>
      <c r="M505" s="42">
        <f>Table13[[#This Row],[Укупан износ понуде без ПДВ ]]*0.08</f>
        <v>0</v>
      </c>
      <c r="N505" s="42">
        <f>Table13[[#This Row],[Укупан износ понуде без ПДВ ]]+Table13[[#This Row],[Износ ПДВ]]</f>
        <v>0</v>
      </c>
      <c r="O505" s="43"/>
      <c r="P505" s="43"/>
      <c r="Q505" s="43"/>
      <c r="R505" s="43"/>
      <c r="S505" s="41"/>
      <c r="T50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6" spans="1:20" ht="22.5">
      <c r="A506" s="35">
        <v>505</v>
      </c>
      <c r="B506" s="36" t="s">
        <v>1278</v>
      </c>
      <c r="C506" s="65" t="s">
        <v>1279</v>
      </c>
      <c r="D506" s="66" t="s">
        <v>49</v>
      </c>
      <c r="E506" s="36"/>
      <c r="F506" s="36"/>
      <c r="G506" s="37">
        <v>1800</v>
      </c>
      <c r="H506" s="38">
        <v>217.1</v>
      </c>
      <c r="I506" s="39">
        <f t="shared" si="14"/>
        <v>390780</v>
      </c>
      <c r="J506" s="40">
        <f t="shared" si="15"/>
        <v>0</v>
      </c>
      <c r="K506" s="41"/>
      <c r="L506" s="42">
        <f>Table13[[#This Row],[Količina]]*Table13[[#This Row],[Појединачна цена без   ПДВ-а ]]</f>
        <v>0</v>
      </c>
      <c r="M506" s="42">
        <f>Table13[[#This Row],[Укупан износ понуде без ПДВ ]]*0.08</f>
        <v>0</v>
      </c>
      <c r="N506" s="42">
        <f>Table13[[#This Row],[Укупан износ понуде без ПДВ ]]+Table13[[#This Row],[Износ ПДВ]]</f>
        <v>0</v>
      </c>
      <c r="O506" s="43"/>
      <c r="P506" s="43"/>
      <c r="Q506" s="43"/>
      <c r="R506" s="43"/>
      <c r="S506" s="41"/>
      <c r="T50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7" spans="1:20" ht="22.5">
      <c r="A507" s="35">
        <v>506</v>
      </c>
      <c r="B507" s="36" t="s">
        <v>1280</v>
      </c>
      <c r="C507" s="65" t="s">
        <v>1281</v>
      </c>
      <c r="D507" s="66" t="s">
        <v>49</v>
      </c>
      <c r="E507" s="36"/>
      <c r="F507" s="36"/>
      <c r="G507" s="37">
        <v>1700</v>
      </c>
      <c r="H507" s="38">
        <v>168.9</v>
      </c>
      <c r="I507" s="39">
        <f t="shared" si="14"/>
        <v>287130</v>
      </c>
      <c r="J507" s="40">
        <f t="shared" si="15"/>
        <v>0</v>
      </c>
      <c r="K507" s="41"/>
      <c r="L507" s="42">
        <f>Table13[[#This Row],[Količina]]*Table13[[#This Row],[Појединачна цена без   ПДВ-а ]]</f>
        <v>0</v>
      </c>
      <c r="M507" s="42">
        <f>Table13[[#This Row],[Укупан износ понуде без ПДВ ]]*0.08</f>
        <v>0</v>
      </c>
      <c r="N507" s="42">
        <f>Table13[[#This Row],[Укупан износ понуде без ПДВ ]]+Table13[[#This Row],[Износ ПДВ]]</f>
        <v>0</v>
      </c>
      <c r="O507" s="43"/>
      <c r="P507" s="43"/>
      <c r="Q507" s="43"/>
      <c r="R507" s="43"/>
      <c r="S507" s="41"/>
      <c r="T50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8" spans="1:20" ht="22.5">
      <c r="A508" s="35">
        <v>507</v>
      </c>
      <c r="B508" s="36" t="s">
        <v>1282</v>
      </c>
      <c r="C508" s="65" t="s">
        <v>1283</v>
      </c>
      <c r="D508" s="66" t="s">
        <v>70</v>
      </c>
      <c r="E508" s="36"/>
      <c r="F508" s="36"/>
      <c r="G508" s="37">
        <v>25</v>
      </c>
      <c r="H508" s="38">
        <v>311.2</v>
      </c>
      <c r="I508" s="39">
        <f t="shared" si="14"/>
        <v>7780</v>
      </c>
      <c r="J508" s="40">
        <f t="shared" si="15"/>
        <v>0</v>
      </c>
      <c r="K508" s="41"/>
      <c r="L508" s="42">
        <f>Table13[[#This Row],[Količina]]*Table13[[#This Row],[Појединачна цена без   ПДВ-а ]]</f>
        <v>0</v>
      </c>
      <c r="M508" s="42">
        <f>Table13[[#This Row],[Укупан износ понуде без ПДВ ]]*0.08</f>
        <v>0</v>
      </c>
      <c r="N508" s="42">
        <f>Table13[[#This Row],[Укупан износ понуде без ПДВ ]]+Table13[[#This Row],[Износ ПДВ]]</f>
        <v>0</v>
      </c>
      <c r="O508" s="43"/>
      <c r="P508" s="43"/>
      <c r="Q508" s="43"/>
      <c r="R508" s="43"/>
      <c r="S508" s="41"/>
      <c r="T50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09" spans="1:20" ht="22.5">
      <c r="A509" s="35">
        <v>508</v>
      </c>
      <c r="B509" s="36" t="s">
        <v>1284</v>
      </c>
      <c r="C509" s="65" t="s">
        <v>1285</v>
      </c>
      <c r="D509" s="66" t="s">
        <v>70</v>
      </c>
      <c r="E509" s="36"/>
      <c r="F509" s="36"/>
      <c r="G509" s="37">
        <v>100</v>
      </c>
      <c r="H509" s="38">
        <v>603.70000000000005</v>
      </c>
      <c r="I509" s="39">
        <f t="shared" si="14"/>
        <v>60370.000000000007</v>
      </c>
      <c r="J509" s="40">
        <f t="shared" si="15"/>
        <v>0</v>
      </c>
      <c r="K509" s="41"/>
      <c r="L509" s="42">
        <f>Table13[[#This Row],[Količina]]*Table13[[#This Row],[Појединачна цена без   ПДВ-а ]]</f>
        <v>0</v>
      </c>
      <c r="M509" s="42">
        <f>Table13[[#This Row],[Укупан износ понуде без ПДВ ]]*0.08</f>
        <v>0</v>
      </c>
      <c r="N509" s="42">
        <f>Table13[[#This Row],[Укупан износ понуде без ПДВ ]]+Table13[[#This Row],[Износ ПДВ]]</f>
        <v>0</v>
      </c>
      <c r="O509" s="43"/>
      <c r="P509" s="43"/>
      <c r="Q509" s="43"/>
      <c r="R509" s="43"/>
      <c r="S509" s="41"/>
      <c r="T50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0" spans="1:20" ht="22.5">
      <c r="A510" s="35">
        <v>509</v>
      </c>
      <c r="B510" s="36" t="s">
        <v>1286</v>
      </c>
      <c r="C510" s="65" t="s">
        <v>1287</v>
      </c>
      <c r="D510" s="66" t="s">
        <v>1135</v>
      </c>
      <c r="E510" s="36"/>
      <c r="F510" s="36"/>
      <c r="G510" s="37">
        <v>180</v>
      </c>
      <c r="H510" s="38">
        <v>287.39999999999998</v>
      </c>
      <c r="I510" s="39">
        <f t="shared" si="14"/>
        <v>51731.999999999993</v>
      </c>
      <c r="J510" s="40">
        <f t="shared" si="15"/>
        <v>0</v>
      </c>
      <c r="K510" s="41"/>
      <c r="L510" s="42">
        <f>Table13[[#This Row],[Količina]]*Table13[[#This Row],[Појединачна цена без   ПДВ-а ]]</f>
        <v>0</v>
      </c>
      <c r="M510" s="42">
        <f>Table13[[#This Row],[Укупан износ понуде без ПДВ ]]*0.08</f>
        <v>0</v>
      </c>
      <c r="N510" s="42">
        <f>Table13[[#This Row],[Укупан износ понуде без ПДВ ]]+Table13[[#This Row],[Износ ПДВ]]</f>
        <v>0</v>
      </c>
      <c r="O510" s="43"/>
      <c r="P510" s="43"/>
      <c r="Q510" s="43"/>
      <c r="R510" s="43"/>
      <c r="S510" s="41"/>
      <c r="T51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1" spans="1:20" ht="22.5">
      <c r="A511" s="35">
        <v>510</v>
      </c>
      <c r="B511" s="36" t="s">
        <v>1288</v>
      </c>
      <c r="C511" s="65" t="s">
        <v>1289</v>
      </c>
      <c r="D511" s="66" t="s">
        <v>561</v>
      </c>
      <c r="E511" s="36"/>
      <c r="F511" s="36"/>
      <c r="G511" s="37">
        <v>450</v>
      </c>
      <c r="H511" s="38">
        <v>64.2</v>
      </c>
      <c r="I511" s="39">
        <f t="shared" si="14"/>
        <v>28890</v>
      </c>
      <c r="J511" s="40">
        <f t="shared" si="15"/>
        <v>0</v>
      </c>
      <c r="K511" s="41"/>
      <c r="L511" s="42">
        <f>Table13[[#This Row],[Količina]]*Table13[[#This Row],[Појединачна цена без   ПДВ-а ]]</f>
        <v>0</v>
      </c>
      <c r="M511" s="42">
        <f>Table13[[#This Row],[Укупан износ понуде без ПДВ ]]*0.08</f>
        <v>0</v>
      </c>
      <c r="N511" s="42">
        <f>Table13[[#This Row],[Укупан износ понуде без ПДВ ]]+Table13[[#This Row],[Износ ПДВ]]</f>
        <v>0</v>
      </c>
      <c r="O511" s="43"/>
      <c r="P511" s="43"/>
      <c r="Q511" s="43"/>
      <c r="R511" s="43"/>
      <c r="S511" s="41"/>
      <c r="T51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2" spans="1:20" ht="22.5">
      <c r="A512" s="35">
        <v>511</v>
      </c>
      <c r="B512" s="36" t="s">
        <v>1290</v>
      </c>
      <c r="C512" s="65" t="s">
        <v>1291</v>
      </c>
      <c r="D512" s="66" t="s">
        <v>561</v>
      </c>
      <c r="E512" s="36"/>
      <c r="F512" s="36"/>
      <c r="G512" s="37">
        <v>600</v>
      </c>
      <c r="H512" s="38">
        <v>161.4</v>
      </c>
      <c r="I512" s="39">
        <f t="shared" si="14"/>
        <v>96840</v>
      </c>
      <c r="J512" s="40">
        <f t="shared" si="15"/>
        <v>0</v>
      </c>
      <c r="K512" s="41"/>
      <c r="L512" s="42">
        <f>Table13[[#This Row],[Količina]]*Table13[[#This Row],[Појединачна цена без   ПДВ-а ]]</f>
        <v>0</v>
      </c>
      <c r="M512" s="42">
        <f>Table13[[#This Row],[Укупан износ понуде без ПДВ ]]*0.08</f>
        <v>0</v>
      </c>
      <c r="N512" s="42">
        <f>Table13[[#This Row],[Укупан износ понуде без ПДВ ]]+Table13[[#This Row],[Износ ПДВ]]</f>
        <v>0</v>
      </c>
      <c r="O512" s="43"/>
      <c r="P512" s="43"/>
      <c r="Q512" s="43"/>
      <c r="R512" s="43"/>
      <c r="S512" s="41"/>
      <c r="T51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3" spans="1:20" ht="33.75">
      <c r="A513" s="35">
        <v>512</v>
      </c>
      <c r="B513" s="36" t="s">
        <v>1292</v>
      </c>
      <c r="C513" s="65" t="s">
        <v>1293</v>
      </c>
      <c r="D513" s="66" t="s">
        <v>1294</v>
      </c>
      <c r="E513" s="36"/>
      <c r="F513" s="36"/>
      <c r="G513" s="37">
        <v>20</v>
      </c>
      <c r="H513" s="38">
        <v>3634.2</v>
      </c>
      <c r="I513" s="39">
        <f t="shared" si="14"/>
        <v>72684</v>
      </c>
      <c r="J513" s="40">
        <f t="shared" si="15"/>
        <v>0</v>
      </c>
      <c r="K513" s="41"/>
      <c r="L513" s="42">
        <f>Table13[[#This Row],[Količina]]*Table13[[#This Row],[Појединачна цена без   ПДВ-а ]]</f>
        <v>0</v>
      </c>
      <c r="M513" s="42">
        <f>Table13[[#This Row],[Укупан износ понуде без ПДВ ]]*0.08</f>
        <v>0</v>
      </c>
      <c r="N513" s="42">
        <f>Table13[[#This Row],[Укупан износ понуде без ПДВ ]]+Table13[[#This Row],[Износ ПДВ]]</f>
        <v>0</v>
      </c>
      <c r="O513" s="43"/>
      <c r="P513" s="43"/>
      <c r="Q513" s="43"/>
      <c r="R513" s="43"/>
      <c r="S513" s="41"/>
      <c r="T51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4" spans="1:20" ht="33.75">
      <c r="A514" s="35">
        <v>513</v>
      </c>
      <c r="B514" s="36" t="s">
        <v>1295</v>
      </c>
      <c r="C514" s="65" t="s">
        <v>1296</v>
      </c>
      <c r="D514" s="66" t="s">
        <v>1294</v>
      </c>
      <c r="E514" s="36"/>
      <c r="F514" s="36"/>
      <c r="G514" s="37">
        <v>20</v>
      </c>
      <c r="H514" s="38">
        <v>1084.4000000000001</v>
      </c>
      <c r="I514" s="39">
        <f t="shared" ref="I514:I577" si="16">H514*G514</f>
        <v>21688</v>
      </c>
      <c r="J514" s="40">
        <f t="shared" si="15"/>
        <v>0</v>
      </c>
      <c r="K514" s="41"/>
      <c r="L514" s="42">
        <f>Table13[[#This Row],[Količina]]*Table13[[#This Row],[Појединачна цена без   ПДВ-а ]]</f>
        <v>0</v>
      </c>
      <c r="M514" s="42">
        <f>Table13[[#This Row],[Укупан износ понуде без ПДВ ]]*0.08</f>
        <v>0</v>
      </c>
      <c r="N514" s="42">
        <f>Table13[[#This Row],[Укупан износ понуде без ПДВ ]]+Table13[[#This Row],[Износ ПДВ]]</f>
        <v>0</v>
      </c>
      <c r="O514" s="43"/>
      <c r="P514" s="43"/>
      <c r="Q514" s="43"/>
      <c r="R514" s="43"/>
      <c r="S514" s="41"/>
      <c r="T51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5" spans="1:20" ht="33.75">
      <c r="A515" s="35">
        <v>514</v>
      </c>
      <c r="B515" s="36" t="s">
        <v>1297</v>
      </c>
      <c r="C515" s="65" t="s">
        <v>1298</v>
      </c>
      <c r="D515" s="66" t="s">
        <v>1294</v>
      </c>
      <c r="E515" s="36"/>
      <c r="F515" s="36"/>
      <c r="G515" s="37">
        <v>30</v>
      </c>
      <c r="H515" s="38">
        <v>2168.8000000000002</v>
      </c>
      <c r="I515" s="39">
        <f t="shared" si="16"/>
        <v>65064.000000000007</v>
      </c>
      <c r="J515" s="40">
        <f t="shared" si="15"/>
        <v>0</v>
      </c>
      <c r="K515" s="41"/>
      <c r="L515" s="42">
        <f>Table13[[#This Row],[Količina]]*Table13[[#This Row],[Појединачна цена без   ПДВ-а ]]</f>
        <v>0</v>
      </c>
      <c r="M515" s="42">
        <f>Table13[[#This Row],[Укупан износ понуде без ПДВ ]]*0.08</f>
        <v>0</v>
      </c>
      <c r="N515" s="42">
        <f>Table13[[#This Row],[Укупан износ понуде без ПДВ ]]+Table13[[#This Row],[Износ ПДВ]]</f>
        <v>0</v>
      </c>
      <c r="O515" s="43"/>
      <c r="P515" s="43"/>
      <c r="Q515" s="43"/>
      <c r="R515" s="43"/>
      <c r="S515" s="41"/>
      <c r="T51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6" spans="1:20" ht="22.5">
      <c r="A516" s="35">
        <v>515</v>
      </c>
      <c r="B516" s="36" t="s">
        <v>1299</v>
      </c>
      <c r="C516" s="65" t="s">
        <v>1300</v>
      </c>
      <c r="D516" s="66" t="s">
        <v>1301</v>
      </c>
      <c r="E516" s="36"/>
      <c r="F516" s="36"/>
      <c r="G516" s="37">
        <v>80</v>
      </c>
      <c r="H516" s="38">
        <v>167.1</v>
      </c>
      <c r="I516" s="39">
        <f t="shared" si="16"/>
        <v>13368</v>
      </c>
      <c r="J516" s="40">
        <f t="shared" si="15"/>
        <v>0</v>
      </c>
      <c r="K516" s="41"/>
      <c r="L516" s="42">
        <f>Table13[[#This Row],[Količina]]*Table13[[#This Row],[Појединачна цена без   ПДВ-а ]]</f>
        <v>0</v>
      </c>
      <c r="M516" s="42">
        <f>Table13[[#This Row],[Укупан износ понуде без ПДВ ]]*0.08</f>
        <v>0</v>
      </c>
      <c r="N516" s="42">
        <f>Table13[[#This Row],[Укупан износ понуде без ПДВ ]]+Table13[[#This Row],[Износ ПДВ]]</f>
        <v>0</v>
      </c>
      <c r="O516" s="43"/>
      <c r="P516" s="43"/>
      <c r="Q516" s="43"/>
      <c r="R516" s="43"/>
      <c r="S516" s="41"/>
      <c r="T51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7" spans="1:20" ht="22.5">
      <c r="A517" s="35">
        <v>516</v>
      </c>
      <c r="B517" s="36" t="s">
        <v>1302</v>
      </c>
      <c r="C517" s="65" t="s">
        <v>1303</v>
      </c>
      <c r="D517" s="66" t="s">
        <v>103</v>
      </c>
      <c r="E517" s="36"/>
      <c r="F517" s="36"/>
      <c r="G517" s="37">
        <v>80</v>
      </c>
      <c r="H517" s="38">
        <v>119</v>
      </c>
      <c r="I517" s="39">
        <f t="shared" si="16"/>
        <v>9520</v>
      </c>
      <c r="J517" s="40">
        <f t="shared" ref="J517:J569" si="17">$J$2</f>
        <v>0</v>
      </c>
      <c r="K517" s="41"/>
      <c r="L517" s="42">
        <f>Table13[[#This Row],[Količina]]*Table13[[#This Row],[Појединачна цена без   ПДВ-а ]]</f>
        <v>0</v>
      </c>
      <c r="M517" s="42">
        <f>Table13[[#This Row],[Укупан износ понуде без ПДВ ]]*0.08</f>
        <v>0</v>
      </c>
      <c r="N517" s="42">
        <f>Table13[[#This Row],[Укупан износ понуде без ПДВ ]]+Table13[[#This Row],[Износ ПДВ]]</f>
        <v>0</v>
      </c>
      <c r="O517" s="43"/>
      <c r="P517" s="43"/>
      <c r="Q517" s="43"/>
      <c r="R517" s="43"/>
      <c r="S517" s="41"/>
      <c r="T51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8" spans="1:20" ht="22.5">
      <c r="A518" s="35">
        <v>517</v>
      </c>
      <c r="B518" s="36" t="s">
        <v>1304</v>
      </c>
      <c r="C518" s="65" t="s">
        <v>1305</v>
      </c>
      <c r="D518" s="66" t="s">
        <v>103</v>
      </c>
      <c r="E518" s="36"/>
      <c r="F518" s="36"/>
      <c r="G518" s="37">
        <v>90</v>
      </c>
      <c r="H518" s="38">
        <v>449.7</v>
      </c>
      <c r="I518" s="39">
        <f t="shared" si="16"/>
        <v>40473</v>
      </c>
      <c r="J518" s="40">
        <f t="shared" si="17"/>
        <v>0</v>
      </c>
      <c r="K518" s="41"/>
      <c r="L518" s="42">
        <f>Table13[[#This Row],[Količina]]*Table13[[#This Row],[Појединачна цена без   ПДВ-а ]]</f>
        <v>0</v>
      </c>
      <c r="M518" s="42">
        <f>Table13[[#This Row],[Укупан износ понуде без ПДВ ]]*0.08</f>
        <v>0</v>
      </c>
      <c r="N518" s="42">
        <f>Table13[[#This Row],[Укупан износ понуде без ПДВ ]]+Table13[[#This Row],[Износ ПДВ]]</f>
        <v>0</v>
      </c>
      <c r="O518" s="43"/>
      <c r="P518" s="43"/>
      <c r="Q518" s="43"/>
      <c r="R518" s="43"/>
      <c r="S518" s="41"/>
      <c r="T51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19" spans="1:20" ht="22.5">
      <c r="A519" s="35">
        <v>518</v>
      </c>
      <c r="B519" s="36" t="s">
        <v>1306</v>
      </c>
      <c r="C519" s="65" t="s">
        <v>1307</v>
      </c>
      <c r="D519" s="66" t="s">
        <v>103</v>
      </c>
      <c r="E519" s="36"/>
      <c r="F519" s="36"/>
      <c r="G519" s="37">
        <v>720</v>
      </c>
      <c r="H519" s="38">
        <v>200.2</v>
      </c>
      <c r="I519" s="39">
        <f t="shared" si="16"/>
        <v>144144</v>
      </c>
      <c r="J519" s="40">
        <f t="shared" si="17"/>
        <v>0</v>
      </c>
      <c r="K519" s="41"/>
      <c r="L519" s="42">
        <f>Table13[[#This Row],[Količina]]*Table13[[#This Row],[Појединачна цена без   ПДВ-а ]]</f>
        <v>0</v>
      </c>
      <c r="M519" s="42">
        <f>Table13[[#This Row],[Укупан износ понуде без ПДВ ]]*0.08</f>
        <v>0</v>
      </c>
      <c r="N519" s="42">
        <f>Table13[[#This Row],[Укупан износ понуде без ПДВ ]]+Table13[[#This Row],[Износ ПДВ]]</f>
        <v>0</v>
      </c>
      <c r="O519" s="43"/>
      <c r="P519" s="43"/>
      <c r="Q519" s="43"/>
      <c r="R519" s="43"/>
      <c r="S519" s="41"/>
      <c r="T51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0" spans="1:20" ht="22.5">
      <c r="A520" s="35">
        <v>519</v>
      </c>
      <c r="B520" s="36" t="s">
        <v>1308</v>
      </c>
      <c r="C520" s="65" t="s">
        <v>1309</v>
      </c>
      <c r="D520" s="66" t="s">
        <v>103</v>
      </c>
      <c r="E520" s="36"/>
      <c r="F520" s="36"/>
      <c r="G520" s="37">
        <v>1500</v>
      </c>
      <c r="H520" s="38">
        <v>348.5</v>
      </c>
      <c r="I520" s="39">
        <f t="shared" si="16"/>
        <v>522750</v>
      </c>
      <c r="J520" s="40">
        <f t="shared" si="17"/>
        <v>0</v>
      </c>
      <c r="K520" s="41"/>
      <c r="L520" s="42">
        <f>Table13[[#This Row],[Količina]]*Table13[[#This Row],[Појединачна цена без   ПДВ-а ]]</f>
        <v>0</v>
      </c>
      <c r="M520" s="42">
        <f>Table13[[#This Row],[Укупан износ понуде без ПДВ ]]*0.08</f>
        <v>0</v>
      </c>
      <c r="N520" s="42">
        <f>Table13[[#This Row],[Укупан износ понуде без ПДВ ]]+Table13[[#This Row],[Износ ПДВ]]</f>
        <v>0</v>
      </c>
      <c r="O520" s="43"/>
      <c r="P520" s="43"/>
      <c r="Q520" s="43"/>
      <c r="R520" s="43"/>
      <c r="S520" s="41"/>
      <c r="T52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1" spans="1:20" ht="22.5">
      <c r="A521" s="35">
        <v>520</v>
      </c>
      <c r="B521" s="36" t="s">
        <v>1310</v>
      </c>
      <c r="C521" s="65" t="s">
        <v>1311</v>
      </c>
      <c r="D521" s="66" t="s">
        <v>108</v>
      </c>
      <c r="E521" s="36"/>
      <c r="F521" s="36"/>
      <c r="G521" s="37">
        <v>200</v>
      </c>
      <c r="H521" s="38">
        <v>294.7</v>
      </c>
      <c r="I521" s="39">
        <f t="shared" si="16"/>
        <v>58940</v>
      </c>
      <c r="J521" s="40">
        <f t="shared" si="17"/>
        <v>0</v>
      </c>
      <c r="K521" s="41"/>
      <c r="L521" s="42">
        <f>Table13[[#This Row],[Količina]]*Table13[[#This Row],[Појединачна цена без   ПДВ-а ]]</f>
        <v>0</v>
      </c>
      <c r="M521" s="42">
        <f>Table13[[#This Row],[Укупан износ понуде без ПДВ ]]*0.08</f>
        <v>0</v>
      </c>
      <c r="N521" s="42">
        <f>Table13[[#This Row],[Укупан износ понуде без ПДВ ]]+Table13[[#This Row],[Износ ПДВ]]</f>
        <v>0</v>
      </c>
      <c r="O521" s="43"/>
      <c r="P521" s="43"/>
      <c r="Q521" s="43"/>
      <c r="R521" s="43"/>
      <c r="S521" s="41"/>
      <c r="T52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2" spans="1:20" ht="22.5">
      <c r="A522" s="35">
        <v>521</v>
      </c>
      <c r="B522" s="44" t="s">
        <v>1312</v>
      </c>
      <c r="C522" s="67" t="s">
        <v>1313</v>
      </c>
      <c r="D522" s="68" t="s">
        <v>108</v>
      </c>
      <c r="E522" s="44"/>
      <c r="F522" s="44"/>
      <c r="G522" s="37">
        <v>60</v>
      </c>
      <c r="H522" s="46">
        <v>217.9</v>
      </c>
      <c r="I522" s="39">
        <f t="shared" si="16"/>
        <v>13074</v>
      </c>
      <c r="J522" s="40">
        <f t="shared" si="17"/>
        <v>0</v>
      </c>
      <c r="K522" s="41"/>
      <c r="L522" s="42">
        <f>Table13[[#This Row],[Količina]]*Table13[[#This Row],[Појединачна цена без   ПДВ-а ]]</f>
        <v>0</v>
      </c>
      <c r="M522" s="42">
        <f>Table13[[#This Row],[Укупан износ понуде без ПДВ ]]*0.08</f>
        <v>0</v>
      </c>
      <c r="N522" s="42">
        <f>Table13[[#This Row],[Укупан износ понуде без ПДВ ]]+Table13[[#This Row],[Износ ПДВ]]</f>
        <v>0</v>
      </c>
      <c r="O522" s="43"/>
      <c r="P522" s="43"/>
      <c r="Q522" s="43"/>
      <c r="R522" s="43"/>
      <c r="S522" s="41"/>
      <c r="T52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3" spans="1:20" ht="33.75">
      <c r="A523" s="35">
        <v>522</v>
      </c>
      <c r="B523" s="36" t="s">
        <v>1314</v>
      </c>
      <c r="C523" s="65" t="s">
        <v>1315</v>
      </c>
      <c r="D523" s="66" t="s">
        <v>286</v>
      </c>
      <c r="E523" s="36"/>
      <c r="F523" s="36"/>
      <c r="G523" s="37">
        <v>60</v>
      </c>
      <c r="H523" s="38">
        <v>738.1</v>
      </c>
      <c r="I523" s="39">
        <f t="shared" si="16"/>
        <v>44286</v>
      </c>
      <c r="J523" s="40">
        <f t="shared" si="17"/>
        <v>0</v>
      </c>
      <c r="K523" s="41"/>
      <c r="L523" s="42">
        <f>Table13[[#This Row],[Količina]]*Table13[[#This Row],[Појединачна цена без   ПДВ-а ]]</f>
        <v>0</v>
      </c>
      <c r="M523" s="42">
        <f>Table13[[#This Row],[Укупан износ понуде без ПДВ ]]*0.08</f>
        <v>0</v>
      </c>
      <c r="N523" s="42">
        <f>Table13[[#This Row],[Укупан износ понуде без ПДВ ]]+Table13[[#This Row],[Износ ПДВ]]</f>
        <v>0</v>
      </c>
      <c r="O523" s="43"/>
      <c r="P523" s="43"/>
      <c r="Q523" s="43"/>
      <c r="R523" s="43"/>
      <c r="S523" s="41"/>
      <c r="T52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4" spans="1:20" ht="22.5">
      <c r="A524" s="35">
        <v>523</v>
      </c>
      <c r="B524" s="36" t="s">
        <v>1316</v>
      </c>
      <c r="C524" s="65" t="s">
        <v>1317</v>
      </c>
      <c r="D524" s="66" t="s">
        <v>1318</v>
      </c>
      <c r="E524" s="36"/>
      <c r="F524" s="36"/>
      <c r="G524" s="37">
        <v>340</v>
      </c>
      <c r="H524" s="38">
        <v>772.7</v>
      </c>
      <c r="I524" s="39">
        <f t="shared" si="16"/>
        <v>262718</v>
      </c>
      <c r="J524" s="40">
        <f t="shared" si="17"/>
        <v>0</v>
      </c>
      <c r="K524" s="41"/>
      <c r="L524" s="42">
        <f>Table13[[#This Row],[Količina]]*Table13[[#This Row],[Појединачна цена без   ПДВ-а ]]</f>
        <v>0</v>
      </c>
      <c r="M524" s="42">
        <f>Table13[[#This Row],[Укупан износ понуде без ПДВ ]]*0.08</f>
        <v>0</v>
      </c>
      <c r="N524" s="42">
        <f>Table13[[#This Row],[Укупан износ понуде без ПДВ ]]+Table13[[#This Row],[Износ ПДВ]]</f>
        <v>0</v>
      </c>
      <c r="O524" s="43"/>
      <c r="P524" s="43"/>
      <c r="Q524" s="43"/>
      <c r="R524" s="43"/>
      <c r="S524" s="41"/>
      <c r="T52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5" spans="1:20" ht="33.75">
      <c r="A525" s="35">
        <v>524</v>
      </c>
      <c r="B525" s="36" t="s">
        <v>1319</v>
      </c>
      <c r="C525" s="65" t="s">
        <v>1320</v>
      </c>
      <c r="D525" s="66" t="s">
        <v>1321</v>
      </c>
      <c r="E525" s="36"/>
      <c r="F525" s="36"/>
      <c r="G525" s="37">
        <v>5</v>
      </c>
      <c r="H525" s="38">
        <v>864.6</v>
      </c>
      <c r="I525" s="39">
        <f t="shared" si="16"/>
        <v>4323</v>
      </c>
      <c r="J525" s="40">
        <f t="shared" si="17"/>
        <v>0</v>
      </c>
      <c r="K525" s="41"/>
      <c r="L525" s="42">
        <f>Table13[[#This Row],[Količina]]*Table13[[#This Row],[Појединачна цена без   ПДВ-а ]]</f>
        <v>0</v>
      </c>
      <c r="M525" s="42">
        <f>Table13[[#This Row],[Укупан износ понуде без ПДВ ]]*0.08</f>
        <v>0</v>
      </c>
      <c r="N525" s="42">
        <f>Table13[[#This Row],[Укупан износ понуде без ПДВ ]]+Table13[[#This Row],[Износ ПДВ]]</f>
        <v>0</v>
      </c>
      <c r="O525" s="43"/>
      <c r="P525" s="43"/>
      <c r="Q525" s="43"/>
      <c r="R525" s="43"/>
      <c r="S525" s="41"/>
      <c r="T52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6" spans="1:20" ht="22.5">
      <c r="A526" s="35">
        <v>525</v>
      </c>
      <c r="B526" s="36" t="s">
        <v>1322</v>
      </c>
      <c r="C526" s="65" t="s">
        <v>1323</v>
      </c>
      <c r="D526" s="66" t="s">
        <v>1324</v>
      </c>
      <c r="E526" s="36"/>
      <c r="F526" s="36"/>
      <c r="G526" s="37">
        <v>800</v>
      </c>
      <c r="H526" s="38">
        <v>195.3</v>
      </c>
      <c r="I526" s="39">
        <f t="shared" si="16"/>
        <v>156240</v>
      </c>
      <c r="J526" s="40">
        <f t="shared" si="17"/>
        <v>0</v>
      </c>
      <c r="K526" s="41"/>
      <c r="L526" s="42">
        <f>Table13[[#This Row],[Količina]]*Table13[[#This Row],[Појединачна цена без   ПДВ-а ]]</f>
        <v>0</v>
      </c>
      <c r="M526" s="42">
        <f>Table13[[#This Row],[Укупан износ понуде без ПДВ ]]*0.08</f>
        <v>0</v>
      </c>
      <c r="N526" s="42">
        <f>Table13[[#This Row],[Укупан износ понуде без ПДВ ]]+Table13[[#This Row],[Износ ПДВ]]</f>
        <v>0</v>
      </c>
      <c r="O526" s="43"/>
      <c r="P526" s="43"/>
      <c r="Q526" s="43"/>
      <c r="R526" s="43"/>
      <c r="S526" s="41"/>
      <c r="T52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7" spans="1:20" ht="22.5">
      <c r="A527" s="35">
        <v>526</v>
      </c>
      <c r="B527" s="36" t="s">
        <v>1325</v>
      </c>
      <c r="C527" s="65" t="s">
        <v>1326</v>
      </c>
      <c r="D527" s="66" t="s">
        <v>1327</v>
      </c>
      <c r="E527" s="36"/>
      <c r="F527" s="36"/>
      <c r="G527" s="37">
        <v>400</v>
      </c>
      <c r="H527" s="38">
        <v>580.5</v>
      </c>
      <c r="I527" s="39">
        <f t="shared" si="16"/>
        <v>232200</v>
      </c>
      <c r="J527" s="40">
        <f t="shared" si="17"/>
        <v>0</v>
      </c>
      <c r="K527" s="41"/>
      <c r="L527" s="42">
        <f>Table13[[#This Row],[Količina]]*Table13[[#This Row],[Појединачна цена без   ПДВ-а ]]</f>
        <v>0</v>
      </c>
      <c r="M527" s="42">
        <f>Table13[[#This Row],[Укупан износ понуде без ПДВ ]]*0.08</f>
        <v>0</v>
      </c>
      <c r="N527" s="42">
        <f>Table13[[#This Row],[Укупан износ понуде без ПДВ ]]+Table13[[#This Row],[Износ ПДВ]]</f>
        <v>0</v>
      </c>
      <c r="O527" s="43"/>
      <c r="P527" s="43"/>
      <c r="Q527" s="43"/>
      <c r="R527" s="43"/>
      <c r="S527" s="41"/>
      <c r="T52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8" spans="1:20" ht="22.5">
      <c r="A528" s="35">
        <v>527</v>
      </c>
      <c r="B528" s="36" t="s">
        <v>1328</v>
      </c>
      <c r="C528" s="65" t="s">
        <v>1329</v>
      </c>
      <c r="D528" s="66" t="s">
        <v>955</v>
      </c>
      <c r="E528" s="36"/>
      <c r="F528" s="36"/>
      <c r="G528" s="37">
        <v>170</v>
      </c>
      <c r="H528" s="38">
        <v>425.8</v>
      </c>
      <c r="I528" s="39">
        <f t="shared" si="16"/>
        <v>72386</v>
      </c>
      <c r="J528" s="40">
        <f t="shared" si="17"/>
        <v>0</v>
      </c>
      <c r="K528" s="41"/>
      <c r="L528" s="42">
        <f>Table13[[#This Row],[Količina]]*Table13[[#This Row],[Појединачна цена без   ПДВ-а ]]</f>
        <v>0</v>
      </c>
      <c r="M528" s="42">
        <f>Table13[[#This Row],[Укупан износ понуде без ПДВ ]]*0.08</f>
        <v>0</v>
      </c>
      <c r="N528" s="42">
        <f>Table13[[#This Row],[Укупан износ понуде без ПДВ ]]+Table13[[#This Row],[Износ ПДВ]]</f>
        <v>0</v>
      </c>
      <c r="O528" s="43"/>
      <c r="P528" s="43"/>
      <c r="Q528" s="43"/>
      <c r="R528" s="43"/>
      <c r="S528" s="41"/>
      <c r="T52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29" spans="1:20" ht="22.5">
      <c r="A529" s="35">
        <v>528</v>
      </c>
      <c r="B529" s="36" t="s">
        <v>1330</v>
      </c>
      <c r="C529" s="65" t="s">
        <v>1331</v>
      </c>
      <c r="D529" s="66" t="s">
        <v>955</v>
      </c>
      <c r="E529" s="36"/>
      <c r="F529" s="36"/>
      <c r="G529" s="37">
        <v>450</v>
      </c>
      <c r="H529" s="38">
        <v>758.4</v>
      </c>
      <c r="I529" s="39">
        <f t="shared" si="16"/>
        <v>341280</v>
      </c>
      <c r="J529" s="40">
        <f t="shared" si="17"/>
        <v>0</v>
      </c>
      <c r="K529" s="41"/>
      <c r="L529" s="42">
        <f>Table13[[#This Row],[Količina]]*Table13[[#This Row],[Појединачна цена без   ПДВ-а ]]</f>
        <v>0</v>
      </c>
      <c r="M529" s="42">
        <f>Table13[[#This Row],[Укупан износ понуде без ПДВ ]]*0.08</f>
        <v>0</v>
      </c>
      <c r="N529" s="42">
        <f>Table13[[#This Row],[Укупан износ понуде без ПДВ ]]+Table13[[#This Row],[Износ ПДВ]]</f>
        <v>0</v>
      </c>
      <c r="O529" s="43"/>
      <c r="P529" s="43"/>
      <c r="Q529" s="43"/>
      <c r="R529" s="43"/>
      <c r="S529" s="41"/>
      <c r="T52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0" spans="1:20" ht="22.5">
      <c r="A530" s="35">
        <v>529</v>
      </c>
      <c r="B530" s="36" t="s">
        <v>1332</v>
      </c>
      <c r="C530" s="65" t="s">
        <v>1333</v>
      </c>
      <c r="D530" s="66" t="s">
        <v>1334</v>
      </c>
      <c r="E530" s="36"/>
      <c r="F530" s="36"/>
      <c r="G530" s="37">
        <v>150</v>
      </c>
      <c r="H530" s="38">
        <v>688.7</v>
      </c>
      <c r="I530" s="39">
        <f t="shared" si="16"/>
        <v>103305</v>
      </c>
      <c r="J530" s="40">
        <f t="shared" si="17"/>
        <v>0</v>
      </c>
      <c r="K530" s="41"/>
      <c r="L530" s="42">
        <f>Table13[[#This Row],[Količina]]*Table13[[#This Row],[Појединачна цена без   ПДВ-а ]]</f>
        <v>0</v>
      </c>
      <c r="M530" s="42">
        <f>Table13[[#This Row],[Укупан износ понуде без ПДВ ]]*0.08</f>
        <v>0</v>
      </c>
      <c r="N530" s="42">
        <f>Table13[[#This Row],[Укупан износ понуде без ПДВ ]]+Table13[[#This Row],[Износ ПДВ]]</f>
        <v>0</v>
      </c>
      <c r="O530" s="43"/>
      <c r="P530" s="43"/>
      <c r="Q530" s="43"/>
      <c r="R530" s="43"/>
      <c r="S530" s="41"/>
      <c r="T53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1" spans="1:20" ht="22.5">
      <c r="A531" s="35">
        <v>530</v>
      </c>
      <c r="B531" s="36" t="s">
        <v>1335</v>
      </c>
      <c r="C531" s="65" t="s">
        <v>1336</v>
      </c>
      <c r="D531" s="66" t="s">
        <v>1085</v>
      </c>
      <c r="E531" s="36"/>
      <c r="F531" s="36"/>
      <c r="G531" s="37">
        <v>40</v>
      </c>
      <c r="H531" s="38">
        <v>667.1</v>
      </c>
      <c r="I531" s="39">
        <f t="shared" si="16"/>
        <v>26684</v>
      </c>
      <c r="J531" s="40">
        <f t="shared" si="17"/>
        <v>0</v>
      </c>
      <c r="K531" s="41"/>
      <c r="L531" s="42">
        <f>Table13[[#This Row],[Količina]]*Table13[[#This Row],[Појединачна цена без   ПДВ-а ]]</f>
        <v>0</v>
      </c>
      <c r="M531" s="42">
        <f>Table13[[#This Row],[Укупан износ понуде без ПДВ ]]*0.08</f>
        <v>0</v>
      </c>
      <c r="N531" s="42">
        <f>Table13[[#This Row],[Укупан износ понуде без ПДВ ]]+Table13[[#This Row],[Износ ПДВ]]</f>
        <v>0</v>
      </c>
      <c r="O531" s="43"/>
      <c r="P531" s="43"/>
      <c r="Q531" s="43"/>
      <c r="R531" s="43"/>
      <c r="S531" s="41"/>
      <c r="T53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2" spans="1:20" ht="22.5">
      <c r="A532" s="35">
        <v>531</v>
      </c>
      <c r="B532" s="36" t="s">
        <v>1337</v>
      </c>
      <c r="C532" s="65" t="s">
        <v>1338</v>
      </c>
      <c r="D532" s="66" t="s">
        <v>1085</v>
      </c>
      <c r="E532" s="36"/>
      <c r="F532" s="36"/>
      <c r="G532" s="37">
        <v>100</v>
      </c>
      <c r="H532" s="38">
        <v>333.6</v>
      </c>
      <c r="I532" s="39">
        <f t="shared" si="16"/>
        <v>33360</v>
      </c>
      <c r="J532" s="40">
        <f t="shared" si="17"/>
        <v>0</v>
      </c>
      <c r="K532" s="41"/>
      <c r="L532" s="42">
        <f>Table13[[#This Row],[Količina]]*Table13[[#This Row],[Појединачна цена без   ПДВ-а ]]</f>
        <v>0</v>
      </c>
      <c r="M532" s="42">
        <f>Table13[[#This Row],[Укупан износ понуде без ПДВ ]]*0.08</f>
        <v>0</v>
      </c>
      <c r="N532" s="42">
        <f>Table13[[#This Row],[Укупан износ понуде без ПДВ ]]+Table13[[#This Row],[Износ ПДВ]]</f>
        <v>0</v>
      </c>
      <c r="O532" s="43"/>
      <c r="P532" s="43"/>
      <c r="Q532" s="43"/>
      <c r="R532" s="43"/>
      <c r="S532" s="41"/>
      <c r="T53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3" spans="1:20" ht="22.5">
      <c r="A533" s="35">
        <v>532</v>
      </c>
      <c r="B533" s="36" t="s">
        <v>1339</v>
      </c>
      <c r="C533" s="65" t="s">
        <v>1340</v>
      </c>
      <c r="D533" s="66" t="s">
        <v>580</v>
      </c>
      <c r="E533" s="36"/>
      <c r="F533" s="36"/>
      <c r="G533" s="37">
        <v>160</v>
      </c>
      <c r="H533" s="38">
        <v>71.5</v>
      </c>
      <c r="I533" s="39">
        <f t="shared" si="16"/>
        <v>11440</v>
      </c>
      <c r="J533" s="40">
        <f t="shared" si="17"/>
        <v>0</v>
      </c>
      <c r="K533" s="41"/>
      <c r="L533" s="42">
        <f>Table13[[#This Row],[Količina]]*Table13[[#This Row],[Појединачна цена без   ПДВ-а ]]</f>
        <v>0</v>
      </c>
      <c r="M533" s="42">
        <f>Table13[[#This Row],[Укупан износ понуде без ПДВ ]]*0.08</f>
        <v>0</v>
      </c>
      <c r="N533" s="42">
        <f>Table13[[#This Row],[Укупан износ понуде без ПДВ ]]+Table13[[#This Row],[Износ ПДВ]]</f>
        <v>0</v>
      </c>
      <c r="O533" s="43"/>
      <c r="P533" s="43"/>
      <c r="Q533" s="43"/>
      <c r="R533" s="43"/>
      <c r="S533" s="41"/>
      <c r="T53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4" spans="1:20" ht="22.5">
      <c r="A534" s="35">
        <v>533</v>
      </c>
      <c r="B534" s="36" t="s">
        <v>1341</v>
      </c>
      <c r="C534" s="65" t="s">
        <v>1342</v>
      </c>
      <c r="D534" s="66" t="s">
        <v>580</v>
      </c>
      <c r="E534" s="36"/>
      <c r="F534" s="36"/>
      <c r="G534" s="37">
        <v>1000</v>
      </c>
      <c r="H534" s="38">
        <v>124.4</v>
      </c>
      <c r="I534" s="39">
        <f t="shared" si="16"/>
        <v>124400</v>
      </c>
      <c r="J534" s="40">
        <f t="shared" si="17"/>
        <v>0</v>
      </c>
      <c r="K534" s="41"/>
      <c r="L534" s="42">
        <f>Table13[[#This Row],[Količina]]*Table13[[#This Row],[Појединачна цена без   ПДВ-а ]]</f>
        <v>0</v>
      </c>
      <c r="M534" s="42">
        <f>Table13[[#This Row],[Укупан износ понуде без ПДВ ]]*0.08</f>
        <v>0</v>
      </c>
      <c r="N534" s="42">
        <f>Table13[[#This Row],[Укупан износ понуде без ПДВ ]]+Table13[[#This Row],[Износ ПДВ]]</f>
        <v>0</v>
      </c>
      <c r="O534" s="43"/>
      <c r="P534" s="43"/>
      <c r="Q534" s="43"/>
      <c r="R534" s="43"/>
      <c r="S534" s="41"/>
      <c r="T53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5" spans="1:20" ht="22.5">
      <c r="A535" s="35">
        <v>534</v>
      </c>
      <c r="B535" s="36" t="s">
        <v>1343</v>
      </c>
      <c r="C535" s="65" t="s">
        <v>1344</v>
      </c>
      <c r="D535" s="66" t="s">
        <v>580</v>
      </c>
      <c r="E535" s="36"/>
      <c r="F535" s="36"/>
      <c r="G535" s="37">
        <v>400</v>
      </c>
      <c r="H535" s="38">
        <v>248.9</v>
      </c>
      <c r="I535" s="39">
        <f t="shared" si="16"/>
        <v>99560</v>
      </c>
      <c r="J535" s="40">
        <f t="shared" si="17"/>
        <v>0</v>
      </c>
      <c r="K535" s="41"/>
      <c r="L535" s="42">
        <f>Table13[[#This Row],[Količina]]*Table13[[#This Row],[Појединачна цена без   ПДВ-а ]]</f>
        <v>0</v>
      </c>
      <c r="M535" s="42">
        <f>Table13[[#This Row],[Укупан износ понуде без ПДВ ]]*0.08</f>
        <v>0</v>
      </c>
      <c r="N535" s="42">
        <f>Table13[[#This Row],[Укупан износ понуде без ПДВ ]]+Table13[[#This Row],[Износ ПДВ]]</f>
        <v>0</v>
      </c>
      <c r="O535" s="43"/>
      <c r="P535" s="43"/>
      <c r="Q535" s="43"/>
      <c r="R535" s="43"/>
      <c r="S535" s="41"/>
      <c r="T53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6" spans="1:20" ht="22.5">
      <c r="A536" s="35">
        <v>535</v>
      </c>
      <c r="B536" s="36" t="s">
        <v>1345</v>
      </c>
      <c r="C536" s="65" t="s">
        <v>1346</v>
      </c>
      <c r="D536" s="66" t="s">
        <v>119</v>
      </c>
      <c r="E536" s="36"/>
      <c r="F536" s="36"/>
      <c r="G536" s="37">
        <v>240</v>
      </c>
      <c r="H536" s="38">
        <v>1011.9</v>
      </c>
      <c r="I536" s="39">
        <f t="shared" si="16"/>
        <v>242856</v>
      </c>
      <c r="J536" s="40">
        <f t="shared" si="17"/>
        <v>0</v>
      </c>
      <c r="K536" s="41"/>
      <c r="L536" s="42">
        <f>Table13[[#This Row],[Količina]]*Table13[[#This Row],[Појединачна цена без   ПДВ-а ]]</f>
        <v>0</v>
      </c>
      <c r="M536" s="42">
        <f>Table13[[#This Row],[Укупан износ понуде без ПДВ ]]*0.08</f>
        <v>0</v>
      </c>
      <c r="N536" s="42">
        <f>Table13[[#This Row],[Укупан износ понуде без ПДВ ]]+Table13[[#This Row],[Износ ПДВ]]</f>
        <v>0</v>
      </c>
      <c r="O536" s="43"/>
      <c r="P536" s="43"/>
      <c r="Q536" s="43"/>
      <c r="R536" s="43"/>
      <c r="S536" s="41"/>
      <c r="T53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7" spans="1:20" ht="22.5">
      <c r="A537" s="35">
        <v>536</v>
      </c>
      <c r="B537" s="36" t="s">
        <v>1347</v>
      </c>
      <c r="C537" s="65" t="s">
        <v>1348</v>
      </c>
      <c r="D537" s="66" t="s">
        <v>454</v>
      </c>
      <c r="E537" s="36"/>
      <c r="F537" s="36"/>
      <c r="G537" s="37">
        <v>10</v>
      </c>
      <c r="H537" s="38">
        <v>205.1</v>
      </c>
      <c r="I537" s="39">
        <f t="shared" si="16"/>
        <v>2051</v>
      </c>
      <c r="J537" s="40">
        <f t="shared" si="17"/>
        <v>0</v>
      </c>
      <c r="K537" s="41"/>
      <c r="L537" s="42">
        <f>Table13[[#This Row],[Količina]]*Table13[[#This Row],[Појединачна цена без   ПДВ-а ]]</f>
        <v>0</v>
      </c>
      <c r="M537" s="42">
        <f>Table13[[#This Row],[Укупан износ понуде без ПДВ ]]*0.08</f>
        <v>0</v>
      </c>
      <c r="N537" s="42">
        <f>Table13[[#This Row],[Укупан износ понуде без ПДВ ]]+Table13[[#This Row],[Износ ПДВ]]</f>
        <v>0</v>
      </c>
      <c r="O537" s="43"/>
      <c r="P537" s="43"/>
      <c r="Q537" s="43"/>
      <c r="R537" s="43"/>
      <c r="S537" s="41"/>
      <c r="T53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8" spans="1:20" ht="22.5">
      <c r="A538" s="35">
        <v>537</v>
      </c>
      <c r="B538" s="36" t="s">
        <v>1349</v>
      </c>
      <c r="C538" s="65" t="s">
        <v>1350</v>
      </c>
      <c r="D538" s="66" t="s">
        <v>454</v>
      </c>
      <c r="E538" s="36"/>
      <c r="F538" s="36"/>
      <c r="G538" s="37">
        <v>150</v>
      </c>
      <c r="H538" s="38">
        <v>654.5</v>
      </c>
      <c r="I538" s="39">
        <f t="shared" si="16"/>
        <v>98175</v>
      </c>
      <c r="J538" s="40">
        <f t="shared" si="17"/>
        <v>0</v>
      </c>
      <c r="K538" s="41"/>
      <c r="L538" s="42">
        <f>Table13[[#This Row],[Količina]]*Table13[[#This Row],[Појединачна цена без   ПДВ-а ]]</f>
        <v>0</v>
      </c>
      <c r="M538" s="42">
        <f>Table13[[#This Row],[Укупан износ понуде без ПДВ ]]*0.08</f>
        <v>0</v>
      </c>
      <c r="N538" s="42">
        <f>Table13[[#This Row],[Укупан износ понуде без ПДВ ]]+Table13[[#This Row],[Износ ПДВ]]</f>
        <v>0</v>
      </c>
      <c r="O538" s="43"/>
      <c r="P538" s="43"/>
      <c r="Q538" s="43"/>
      <c r="R538" s="43"/>
      <c r="S538" s="41"/>
      <c r="T53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39" spans="1:20" ht="45">
      <c r="A539" s="52">
        <v>538</v>
      </c>
      <c r="B539" s="45">
        <v>10210</v>
      </c>
      <c r="C539" s="68" t="s">
        <v>1351</v>
      </c>
      <c r="D539" s="68" t="s">
        <v>1352</v>
      </c>
      <c r="E539" s="36" t="s">
        <v>1353</v>
      </c>
      <c r="F539" s="36" t="s">
        <v>1354</v>
      </c>
      <c r="G539" s="37">
        <v>15</v>
      </c>
      <c r="H539" s="46">
        <v>807.66</v>
      </c>
      <c r="I539" s="39">
        <f>G539*H539</f>
        <v>12114.9</v>
      </c>
      <c r="J539" s="40">
        <f t="shared" si="17"/>
        <v>0</v>
      </c>
      <c r="K539" s="41"/>
      <c r="L539" s="42">
        <f>Table13[[#This Row],[Količina]]*Table13[[#This Row],[Појединачна цена без   ПДВ-а ]]</f>
        <v>0</v>
      </c>
      <c r="M539" s="53">
        <f>Table13[[#This Row],[Укупан износ понуде без ПДВ ]]*0.08</f>
        <v>0</v>
      </c>
      <c r="N539" s="53">
        <f>Table13[[#This Row],[Укупан износ понуде без ПДВ ]]+Table13[[#This Row],[Износ ПДВ]]</f>
        <v>0</v>
      </c>
      <c r="O539" s="43"/>
      <c r="P539" s="43"/>
      <c r="Q539" s="43"/>
      <c r="R539" s="43"/>
      <c r="S539" s="41"/>
      <c r="T53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0" spans="1:20" ht="33.75">
      <c r="A540" s="52">
        <v>539</v>
      </c>
      <c r="B540" s="45">
        <v>10210</v>
      </c>
      <c r="C540" s="68" t="s">
        <v>1355</v>
      </c>
      <c r="D540" s="68" t="s">
        <v>1352</v>
      </c>
      <c r="E540" s="36" t="s">
        <v>1353</v>
      </c>
      <c r="F540" s="36" t="s">
        <v>1354</v>
      </c>
      <c r="G540" s="37">
        <v>15</v>
      </c>
      <c r="H540" s="46">
        <v>769.4</v>
      </c>
      <c r="I540" s="39">
        <f>G540*H540</f>
        <v>11541</v>
      </c>
      <c r="J540" s="40">
        <f t="shared" si="17"/>
        <v>0</v>
      </c>
      <c r="K540" s="41"/>
      <c r="L540" s="42">
        <f>Table13[[#This Row],[Količina]]*Table13[[#This Row],[Појединачна цена без   ПДВ-а ]]</f>
        <v>0</v>
      </c>
      <c r="M540" s="53">
        <f>Table13[[#This Row],[Укупан износ понуде без ПДВ ]]*0.08</f>
        <v>0</v>
      </c>
      <c r="N540" s="53">
        <f>Table13[[#This Row],[Укупан износ понуде без ПДВ ]]+Table13[[#This Row],[Износ ПДВ]]</f>
        <v>0</v>
      </c>
      <c r="O540" s="43"/>
      <c r="P540" s="43"/>
      <c r="Q540" s="43"/>
      <c r="R540" s="43"/>
      <c r="S540" s="41"/>
      <c r="T54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1" spans="1:20" ht="45">
      <c r="A541" s="52">
        <v>540</v>
      </c>
      <c r="B541" s="45">
        <v>10210</v>
      </c>
      <c r="C541" s="68" t="s">
        <v>1356</v>
      </c>
      <c r="D541" s="68" t="s">
        <v>1352</v>
      </c>
      <c r="E541" s="36" t="s">
        <v>1353</v>
      </c>
      <c r="F541" s="36" t="s">
        <v>1354</v>
      </c>
      <c r="G541" s="37">
        <v>100</v>
      </c>
      <c r="H541" s="46">
        <v>769.2</v>
      </c>
      <c r="I541" s="39">
        <f t="shared" ref="I541:I569" si="18">G541*H541</f>
        <v>76920</v>
      </c>
      <c r="J541" s="40">
        <f t="shared" si="17"/>
        <v>0</v>
      </c>
      <c r="K541" s="41"/>
      <c r="L541" s="42">
        <f>Table13[[#This Row],[Količina]]*Table13[[#This Row],[Појединачна цена без   ПДВ-а ]]</f>
        <v>0</v>
      </c>
      <c r="M541" s="53">
        <f>Table13[[#This Row],[Укупан износ понуде без ПДВ ]]*0.08</f>
        <v>0</v>
      </c>
      <c r="N541" s="53">
        <f>Table13[[#This Row],[Укупан износ понуде без ПДВ ]]+Table13[[#This Row],[Износ ПДВ]]</f>
        <v>0</v>
      </c>
      <c r="O541" s="43"/>
      <c r="P541" s="43"/>
      <c r="Q541" s="43"/>
      <c r="R541" s="43"/>
      <c r="S541" s="41"/>
      <c r="T54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2" spans="1:20" ht="33.75">
      <c r="A542" s="52">
        <v>541</v>
      </c>
      <c r="B542" s="45">
        <v>10210</v>
      </c>
      <c r="C542" s="68" t="s">
        <v>1357</v>
      </c>
      <c r="D542" s="68" t="s">
        <v>1352</v>
      </c>
      <c r="E542" s="36" t="s">
        <v>1353</v>
      </c>
      <c r="F542" s="36" t="s">
        <v>1354</v>
      </c>
      <c r="G542" s="37">
        <v>150</v>
      </c>
      <c r="H542" s="46">
        <v>769.2</v>
      </c>
      <c r="I542" s="39">
        <f t="shared" si="18"/>
        <v>115380</v>
      </c>
      <c r="J542" s="40">
        <f t="shared" si="17"/>
        <v>0</v>
      </c>
      <c r="K542" s="41"/>
      <c r="L542" s="42">
        <f>Table13[[#This Row],[Količina]]*Table13[[#This Row],[Појединачна цена без   ПДВ-а ]]</f>
        <v>0</v>
      </c>
      <c r="M542" s="53">
        <f>Table13[[#This Row],[Укупан износ понуде без ПДВ ]]*0.08</f>
        <v>0</v>
      </c>
      <c r="N542" s="53">
        <f>Table13[[#This Row],[Укупан износ понуде без ПДВ ]]+Table13[[#This Row],[Износ ПДВ]]</f>
        <v>0</v>
      </c>
      <c r="O542" s="43"/>
      <c r="P542" s="43"/>
      <c r="Q542" s="43"/>
      <c r="R542" s="43"/>
      <c r="S542" s="41"/>
      <c r="T54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3" spans="1:20" ht="23.25">
      <c r="A543" s="52">
        <v>542</v>
      </c>
      <c r="B543" s="45">
        <v>10210</v>
      </c>
      <c r="C543" s="68" t="s">
        <v>1358</v>
      </c>
      <c r="D543" s="68" t="s">
        <v>1352</v>
      </c>
      <c r="E543" s="36" t="s">
        <v>1353</v>
      </c>
      <c r="F543" s="36" t="s">
        <v>1354</v>
      </c>
      <c r="G543" s="37">
        <v>110</v>
      </c>
      <c r="H543" s="46">
        <v>384.6</v>
      </c>
      <c r="I543" s="39">
        <f t="shared" si="18"/>
        <v>42306</v>
      </c>
      <c r="J543" s="40">
        <f t="shared" si="17"/>
        <v>0</v>
      </c>
      <c r="K543" s="41"/>
      <c r="L543" s="42">
        <f>Table13[[#This Row],[Količina]]*Table13[[#This Row],[Појединачна цена без   ПДВ-а ]]</f>
        <v>0</v>
      </c>
      <c r="M543" s="53">
        <f>Table13[[#This Row],[Укупан износ понуде без ПДВ ]]*0.08</f>
        <v>0</v>
      </c>
      <c r="N543" s="53">
        <f>Table13[[#This Row],[Укупан износ понуде без ПДВ ]]+Table13[[#This Row],[Износ ПДВ]]</f>
        <v>0</v>
      </c>
      <c r="O543" s="43"/>
      <c r="P543" s="43"/>
      <c r="Q543" s="43"/>
      <c r="R543" s="43"/>
      <c r="S543" s="41"/>
      <c r="T54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4" spans="1:20" ht="78.75">
      <c r="A544" s="52">
        <v>543</v>
      </c>
      <c r="B544" s="45">
        <v>13720</v>
      </c>
      <c r="C544" s="68" t="s">
        <v>1359</v>
      </c>
      <c r="D544" s="68" t="s">
        <v>1360</v>
      </c>
      <c r="E544" s="36" t="s">
        <v>1361</v>
      </c>
      <c r="F544" s="36" t="s">
        <v>1354</v>
      </c>
      <c r="G544" s="37">
        <v>6</v>
      </c>
      <c r="H544" s="46">
        <v>3000</v>
      </c>
      <c r="I544" s="39">
        <f t="shared" si="18"/>
        <v>18000</v>
      </c>
      <c r="J544" s="40">
        <f t="shared" si="17"/>
        <v>0</v>
      </c>
      <c r="K544" s="41"/>
      <c r="L544" s="42">
        <f>Table13[[#This Row],[Količina]]*Table13[[#This Row],[Појединачна цена без   ПДВ-а ]]</f>
        <v>0</v>
      </c>
      <c r="M544" s="53">
        <f>Table13[[#This Row],[Укупан износ понуде без ПДВ ]]*0.08</f>
        <v>0</v>
      </c>
      <c r="N544" s="53">
        <f>Table13[[#This Row],[Укупан износ понуде без ПДВ ]]+Table13[[#This Row],[Износ ПДВ]]</f>
        <v>0</v>
      </c>
      <c r="O544" s="43"/>
      <c r="P544" s="43"/>
      <c r="Q544" s="43"/>
      <c r="R544" s="43"/>
      <c r="S544" s="41"/>
      <c r="T54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5" spans="1:20" ht="78.75">
      <c r="A545" s="52">
        <v>544</v>
      </c>
      <c r="B545" s="45">
        <v>13720</v>
      </c>
      <c r="C545" s="68" t="s">
        <v>1362</v>
      </c>
      <c r="D545" s="68" t="s">
        <v>1360</v>
      </c>
      <c r="E545" s="36" t="s">
        <v>1361</v>
      </c>
      <c r="F545" s="36" t="s">
        <v>1354</v>
      </c>
      <c r="G545" s="37">
        <v>120</v>
      </c>
      <c r="H545" s="46">
        <v>3000</v>
      </c>
      <c r="I545" s="39">
        <f t="shared" si="18"/>
        <v>360000</v>
      </c>
      <c r="J545" s="40">
        <f t="shared" si="17"/>
        <v>0</v>
      </c>
      <c r="K545" s="41"/>
      <c r="L545" s="42">
        <f>Table13[[#This Row],[Količina]]*Table13[[#This Row],[Појединачна цена без   ПДВ-а ]]</f>
        <v>0</v>
      </c>
      <c r="M545" s="53">
        <f>Table13[[#This Row],[Укупан износ понуде без ПДВ ]]*0.08</f>
        <v>0</v>
      </c>
      <c r="N545" s="53">
        <f>Table13[[#This Row],[Укупан износ понуде без ПДВ ]]+Table13[[#This Row],[Износ ПДВ]]</f>
        <v>0</v>
      </c>
      <c r="O545" s="43"/>
      <c r="P545" s="43"/>
      <c r="Q545" s="43"/>
      <c r="R545" s="43"/>
      <c r="S545" s="41"/>
      <c r="T54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6" spans="1:20" ht="78.75">
      <c r="A546" s="52">
        <v>545</v>
      </c>
      <c r="B546" s="45">
        <v>13720</v>
      </c>
      <c r="C546" s="68" t="s">
        <v>1363</v>
      </c>
      <c r="D546" s="68" t="s">
        <v>1360</v>
      </c>
      <c r="E546" s="36" t="s">
        <v>1364</v>
      </c>
      <c r="F546" s="36" t="s">
        <v>1354</v>
      </c>
      <c r="G546" s="37">
        <v>6</v>
      </c>
      <c r="H546" s="46">
        <v>3000</v>
      </c>
      <c r="I546" s="39">
        <f t="shared" si="18"/>
        <v>18000</v>
      </c>
      <c r="J546" s="40">
        <f t="shared" si="17"/>
        <v>0</v>
      </c>
      <c r="K546" s="41"/>
      <c r="L546" s="42">
        <f>Table13[[#This Row],[Količina]]*Table13[[#This Row],[Појединачна цена без   ПДВ-а ]]</f>
        <v>0</v>
      </c>
      <c r="M546" s="53">
        <f>Table13[[#This Row],[Укупан износ понуде без ПДВ ]]*0.08</f>
        <v>0</v>
      </c>
      <c r="N546" s="53">
        <f>Table13[[#This Row],[Укупан износ понуде без ПДВ ]]+Table13[[#This Row],[Износ ПДВ]]</f>
        <v>0</v>
      </c>
      <c r="O546" s="43"/>
      <c r="P546" s="43"/>
      <c r="Q546" s="43"/>
      <c r="R546" s="43"/>
      <c r="S546" s="41"/>
      <c r="T54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7" spans="1:20" ht="78.75">
      <c r="A547" s="52">
        <v>546</v>
      </c>
      <c r="B547" s="45">
        <v>13720</v>
      </c>
      <c r="C547" s="68" t="s">
        <v>1365</v>
      </c>
      <c r="D547" s="68" t="s">
        <v>1360</v>
      </c>
      <c r="E547" s="36" t="s">
        <v>1364</v>
      </c>
      <c r="F547" s="36" t="s">
        <v>1354</v>
      </c>
      <c r="G547" s="37">
        <v>36</v>
      </c>
      <c r="H547" s="46">
        <v>3000</v>
      </c>
      <c r="I547" s="39">
        <f t="shared" si="18"/>
        <v>108000</v>
      </c>
      <c r="J547" s="40">
        <f t="shared" si="17"/>
        <v>0</v>
      </c>
      <c r="K547" s="41"/>
      <c r="L547" s="42">
        <f>Table13[[#This Row],[Količina]]*Table13[[#This Row],[Појединачна цена без   ПДВ-а ]]</f>
        <v>0</v>
      </c>
      <c r="M547" s="53">
        <f>Table13[[#This Row],[Укупан износ понуде без ПДВ ]]*0.08</f>
        <v>0</v>
      </c>
      <c r="N547" s="53">
        <f>Table13[[#This Row],[Укупан износ понуде без ПДВ ]]+Table13[[#This Row],[Износ ПДВ]]</f>
        <v>0</v>
      </c>
      <c r="O547" s="43"/>
      <c r="P547" s="43"/>
      <c r="Q547" s="43"/>
      <c r="R547" s="43"/>
      <c r="S547" s="41"/>
      <c r="T54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8" spans="1:20" ht="78.75">
      <c r="A548" s="52">
        <v>547</v>
      </c>
      <c r="B548" s="45">
        <v>13720</v>
      </c>
      <c r="C548" s="68" t="s">
        <v>1366</v>
      </c>
      <c r="D548" s="68" t="s">
        <v>1360</v>
      </c>
      <c r="E548" s="36" t="s">
        <v>1364</v>
      </c>
      <c r="F548" s="36" t="s">
        <v>1354</v>
      </c>
      <c r="G548" s="37">
        <v>6</v>
      </c>
      <c r="H548" s="46">
        <v>3000</v>
      </c>
      <c r="I548" s="39">
        <f t="shared" si="18"/>
        <v>18000</v>
      </c>
      <c r="J548" s="40">
        <f t="shared" si="17"/>
        <v>0</v>
      </c>
      <c r="K548" s="41"/>
      <c r="L548" s="42">
        <f>Table13[[#This Row],[Količina]]*Table13[[#This Row],[Појединачна цена без   ПДВ-а ]]</f>
        <v>0</v>
      </c>
      <c r="M548" s="53">
        <f>Table13[[#This Row],[Укупан износ понуде без ПДВ ]]*0.08</f>
        <v>0</v>
      </c>
      <c r="N548" s="53">
        <f>Table13[[#This Row],[Укупан износ понуде без ПДВ ]]+Table13[[#This Row],[Износ ПДВ]]</f>
        <v>0</v>
      </c>
      <c r="O548" s="43"/>
      <c r="P548" s="43"/>
      <c r="Q548" s="43"/>
      <c r="R548" s="43"/>
      <c r="S548" s="41"/>
      <c r="T54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49" spans="1:20" ht="78.75">
      <c r="A549" s="52">
        <v>548</v>
      </c>
      <c r="B549" s="45">
        <v>13710</v>
      </c>
      <c r="C549" s="68" t="s">
        <v>1367</v>
      </c>
      <c r="D549" s="68" t="s">
        <v>1360</v>
      </c>
      <c r="E549" s="36" t="s">
        <v>1364</v>
      </c>
      <c r="F549" s="36" t="s">
        <v>1354</v>
      </c>
      <c r="G549" s="37">
        <v>18</v>
      </c>
      <c r="H549" s="46">
        <v>1326.9</v>
      </c>
      <c r="I549" s="39">
        <f t="shared" si="18"/>
        <v>23884.2</v>
      </c>
      <c r="J549" s="40">
        <f t="shared" si="17"/>
        <v>0</v>
      </c>
      <c r="K549" s="41"/>
      <c r="L549" s="42">
        <f>Table13[[#This Row],[Količina]]*Table13[[#This Row],[Појединачна цена без   ПДВ-а ]]</f>
        <v>0</v>
      </c>
      <c r="M549" s="53">
        <f>Table13[[#This Row],[Укупан износ понуде без ПДВ ]]*0.08</f>
        <v>0</v>
      </c>
      <c r="N549" s="53">
        <f>Table13[[#This Row],[Укупан износ понуде без ПДВ ]]+Table13[[#This Row],[Износ ПДВ]]</f>
        <v>0</v>
      </c>
      <c r="O549" s="43"/>
      <c r="P549" s="43"/>
      <c r="Q549" s="43"/>
      <c r="R549" s="43"/>
      <c r="S549" s="41"/>
      <c r="T54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0" spans="1:20" ht="78.75">
      <c r="A550" s="52">
        <v>549</v>
      </c>
      <c r="B550" s="45">
        <v>13710</v>
      </c>
      <c r="C550" s="68" t="s">
        <v>1368</v>
      </c>
      <c r="D550" s="68" t="s">
        <v>1360</v>
      </c>
      <c r="E550" s="36" t="s">
        <v>1364</v>
      </c>
      <c r="F550" s="36" t="s">
        <v>1354</v>
      </c>
      <c r="G550" s="37">
        <v>42</v>
      </c>
      <c r="H550" s="46">
        <v>1326.9</v>
      </c>
      <c r="I550" s="39">
        <f t="shared" si="18"/>
        <v>55729.8</v>
      </c>
      <c r="J550" s="40">
        <f t="shared" si="17"/>
        <v>0</v>
      </c>
      <c r="K550" s="41"/>
      <c r="L550" s="42">
        <f>Table13[[#This Row],[Količina]]*Table13[[#This Row],[Појединачна цена без   ПДВ-а ]]</f>
        <v>0</v>
      </c>
      <c r="M550" s="53">
        <f>Table13[[#This Row],[Укупан износ понуде без ПДВ ]]*0.08</f>
        <v>0</v>
      </c>
      <c r="N550" s="53">
        <f>Table13[[#This Row],[Укупан износ понуде без ПДВ ]]+Table13[[#This Row],[Износ ПДВ]]</f>
        <v>0</v>
      </c>
      <c r="O550" s="43"/>
      <c r="P550" s="43"/>
      <c r="Q550" s="43"/>
      <c r="R550" s="43"/>
      <c r="S550" s="41"/>
      <c r="T55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1" spans="1:20" ht="78.75">
      <c r="A551" s="52">
        <v>550</v>
      </c>
      <c r="B551" s="45">
        <v>13710</v>
      </c>
      <c r="C551" s="68" t="s">
        <v>1369</v>
      </c>
      <c r="D551" s="68" t="s">
        <v>1360</v>
      </c>
      <c r="E551" s="36" t="s">
        <v>1364</v>
      </c>
      <c r="F551" s="36" t="s">
        <v>1354</v>
      </c>
      <c r="G551" s="37">
        <v>6</v>
      </c>
      <c r="H551" s="46">
        <v>1326.9</v>
      </c>
      <c r="I551" s="39">
        <f t="shared" si="18"/>
        <v>7961.4000000000005</v>
      </c>
      <c r="J551" s="40">
        <f t="shared" si="17"/>
        <v>0</v>
      </c>
      <c r="K551" s="41"/>
      <c r="L551" s="42">
        <f>Table13[[#This Row],[Količina]]*Table13[[#This Row],[Појединачна цена без   ПДВ-а ]]</f>
        <v>0</v>
      </c>
      <c r="M551" s="53">
        <f>Table13[[#This Row],[Укупан износ понуде без ПДВ ]]*0.08</f>
        <v>0</v>
      </c>
      <c r="N551" s="53">
        <f>Table13[[#This Row],[Укупан износ понуде без ПДВ ]]+Table13[[#This Row],[Износ ПДВ]]</f>
        <v>0</v>
      </c>
      <c r="O551" s="43"/>
      <c r="P551" s="43"/>
      <c r="Q551" s="43"/>
      <c r="R551" s="43"/>
      <c r="S551" s="41"/>
      <c r="T55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2" spans="1:20" ht="78.75">
      <c r="A552" s="52">
        <v>551</v>
      </c>
      <c r="B552" s="45">
        <v>13710</v>
      </c>
      <c r="C552" s="68" t="s">
        <v>1370</v>
      </c>
      <c r="D552" s="68" t="s">
        <v>1360</v>
      </c>
      <c r="E552" s="36" t="s">
        <v>1364</v>
      </c>
      <c r="F552" s="36" t="s">
        <v>1354</v>
      </c>
      <c r="G552" s="37">
        <v>6</v>
      </c>
      <c r="H552" s="46">
        <v>1326.9</v>
      </c>
      <c r="I552" s="39">
        <f t="shared" si="18"/>
        <v>7961.4000000000005</v>
      </c>
      <c r="J552" s="40">
        <f t="shared" si="17"/>
        <v>0</v>
      </c>
      <c r="K552" s="41"/>
      <c r="L552" s="42">
        <f>Table13[[#This Row],[Količina]]*Table13[[#This Row],[Појединачна цена без   ПДВ-а ]]</f>
        <v>0</v>
      </c>
      <c r="M552" s="53">
        <f>Table13[[#This Row],[Укупан износ понуде без ПДВ ]]*0.08</f>
        <v>0</v>
      </c>
      <c r="N552" s="53">
        <f>Table13[[#This Row],[Укупан износ понуде без ПДВ ]]+Table13[[#This Row],[Износ ПДВ]]</f>
        <v>0</v>
      </c>
      <c r="O552" s="43"/>
      <c r="P552" s="43"/>
      <c r="Q552" s="43"/>
      <c r="R552" s="43"/>
      <c r="S552" s="41"/>
      <c r="T55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3" spans="1:20" ht="78.75">
      <c r="A553" s="52">
        <v>552</v>
      </c>
      <c r="B553" s="45">
        <v>13710</v>
      </c>
      <c r="C553" s="68" t="s">
        <v>1371</v>
      </c>
      <c r="D553" s="68" t="s">
        <v>1360</v>
      </c>
      <c r="E553" s="36" t="s">
        <v>1361</v>
      </c>
      <c r="F553" s="36" t="s">
        <v>1354</v>
      </c>
      <c r="G553" s="37">
        <v>12</v>
      </c>
      <c r="H553" s="46">
        <v>1326.9</v>
      </c>
      <c r="I553" s="39">
        <f t="shared" si="18"/>
        <v>15922.800000000001</v>
      </c>
      <c r="J553" s="40">
        <f t="shared" si="17"/>
        <v>0</v>
      </c>
      <c r="K553" s="41"/>
      <c r="L553" s="42">
        <f>Table13[[#This Row],[Količina]]*Table13[[#This Row],[Појединачна цена без   ПДВ-а ]]</f>
        <v>0</v>
      </c>
      <c r="M553" s="53">
        <f>Table13[[#This Row],[Укупан износ понуде без ПДВ ]]*0.08</f>
        <v>0</v>
      </c>
      <c r="N553" s="53">
        <f>Table13[[#This Row],[Укупан износ понуде без ПДВ ]]+Table13[[#This Row],[Износ ПДВ]]</f>
        <v>0</v>
      </c>
      <c r="O553" s="43"/>
      <c r="P553" s="43"/>
      <c r="Q553" s="43"/>
      <c r="R553" s="43"/>
      <c r="S553" s="41"/>
      <c r="T55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4" spans="1:20" ht="78.75">
      <c r="A554" s="52">
        <v>553</v>
      </c>
      <c r="B554" s="45">
        <v>13710</v>
      </c>
      <c r="C554" s="68" t="s">
        <v>1372</v>
      </c>
      <c r="D554" s="68" t="s">
        <v>1360</v>
      </c>
      <c r="E554" s="36" t="s">
        <v>1361</v>
      </c>
      <c r="F554" s="36" t="s">
        <v>1354</v>
      </c>
      <c r="G554" s="37">
        <v>168</v>
      </c>
      <c r="H554" s="46">
        <v>1326.9</v>
      </c>
      <c r="I554" s="39">
        <f t="shared" si="18"/>
        <v>222919.2</v>
      </c>
      <c r="J554" s="40">
        <f t="shared" si="17"/>
        <v>0</v>
      </c>
      <c r="K554" s="41"/>
      <c r="L554" s="42">
        <f>Table13[[#This Row],[Količina]]*Table13[[#This Row],[Појединачна цена без   ПДВ-а ]]</f>
        <v>0</v>
      </c>
      <c r="M554" s="53">
        <f>Table13[[#This Row],[Укупан износ понуде без ПДВ ]]*0.08</f>
        <v>0</v>
      </c>
      <c r="N554" s="53">
        <f>Table13[[#This Row],[Укупан износ понуде без ПДВ ]]+Table13[[#This Row],[Износ ПДВ]]</f>
        <v>0</v>
      </c>
      <c r="O554" s="43"/>
      <c r="P554" s="43"/>
      <c r="Q554" s="43"/>
      <c r="R554" s="43"/>
      <c r="S554" s="41"/>
      <c r="T55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5" spans="1:20" ht="78.75">
      <c r="A555" s="52">
        <v>554</v>
      </c>
      <c r="B555" s="45">
        <v>13920</v>
      </c>
      <c r="C555" s="68" t="s">
        <v>1373</v>
      </c>
      <c r="D555" s="68" t="s">
        <v>1374</v>
      </c>
      <c r="E555" s="36" t="s">
        <v>1361</v>
      </c>
      <c r="F555" s="36" t="s">
        <v>1354</v>
      </c>
      <c r="G555" s="37">
        <v>12</v>
      </c>
      <c r="H555" s="46">
        <v>6865.2</v>
      </c>
      <c r="I555" s="39">
        <f t="shared" si="18"/>
        <v>82382.399999999994</v>
      </c>
      <c r="J555" s="40">
        <f t="shared" si="17"/>
        <v>0</v>
      </c>
      <c r="K555" s="41"/>
      <c r="L555" s="42">
        <f>Table13[[#This Row],[Količina]]*Table13[[#This Row],[Појединачна цена без   ПДВ-а ]]</f>
        <v>0</v>
      </c>
      <c r="M555" s="53">
        <f>Table13[[#This Row],[Укупан износ понуде без ПДВ ]]*0.08</f>
        <v>0</v>
      </c>
      <c r="N555" s="53">
        <f>Table13[[#This Row],[Укупан износ понуде без ПДВ ]]+Table13[[#This Row],[Износ ПДВ]]</f>
        <v>0</v>
      </c>
      <c r="O555" s="43"/>
      <c r="P555" s="43"/>
      <c r="Q555" s="43"/>
      <c r="R555" s="43"/>
      <c r="S555" s="41"/>
      <c r="T55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6" spans="1:20" ht="78.75">
      <c r="A556" s="52">
        <v>555</v>
      </c>
      <c r="B556" s="45">
        <v>13920</v>
      </c>
      <c r="C556" s="68" t="s">
        <v>1375</v>
      </c>
      <c r="D556" s="68" t="s">
        <v>1374</v>
      </c>
      <c r="E556" s="36" t="s">
        <v>1364</v>
      </c>
      <c r="F556" s="36" t="s">
        <v>1354</v>
      </c>
      <c r="G556" s="37">
        <v>9</v>
      </c>
      <c r="H556" s="46">
        <v>2288.4</v>
      </c>
      <c r="I556" s="39">
        <f t="shared" si="18"/>
        <v>20595.600000000002</v>
      </c>
      <c r="J556" s="40">
        <f t="shared" si="17"/>
        <v>0</v>
      </c>
      <c r="K556" s="41"/>
      <c r="L556" s="42">
        <f>Table13[[#This Row],[Količina]]*Table13[[#This Row],[Појединачна цена без   ПДВ-а ]]</f>
        <v>0</v>
      </c>
      <c r="M556" s="53">
        <f>Table13[[#This Row],[Укупан износ понуде без ПДВ ]]*0.08</f>
        <v>0</v>
      </c>
      <c r="N556" s="53">
        <f>Table13[[#This Row],[Укупан износ понуде без ПДВ ]]+Table13[[#This Row],[Износ ПДВ]]</f>
        <v>0</v>
      </c>
      <c r="O556" s="43"/>
      <c r="P556" s="43"/>
      <c r="Q556" s="43"/>
      <c r="R556" s="43"/>
      <c r="S556" s="41"/>
      <c r="T55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7" spans="1:20" ht="78.75">
      <c r="A557" s="52">
        <v>556</v>
      </c>
      <c r="B557" s="45">
        <v>10020</v>
      </c>
      <c r="C557" s="68" t="s">
        <v>1376</v>
      </c>
      <c r="D557" s="68" t="s">
        <v>1377</v>
      </c>
      <c r="E557" s="36" t="s">
        <v>1364</v>
      </c>
      <c r="F557" s="36" t="s">
        <v>1354</v>
      </c>
      <c r="G557" s="37">
        <v>9</v>
      </c>
      <c r="H557" s="46">
        <v>1730.7</v>
      </c>
      <c r="I557" s="39">
        <f t="shared" si="18"/>
        <v>15576.300000000001</v>
      </c>
      <c r="J557" s="40">
        <f t="shared" si="17"/>
        <v>0</v>
      </c>
      <c r="K557" s="41"/>
      <c r="L557" s="42">
        <f>Table13[[#This Row],[Količina]]*Table13[[#This Row],[Појединачна цена без   ПДВ-а ]]</f>
        <v>0</v>
      </c>
      <c r="M557" s="53">
        <f>Table13[[#This Row],[Укупан износ понуде без ПДВ ]]*0.08</f>
        <v>0</v>
      </c>
      <c r="N557" s="53">
        <f>Table13[[#This Row],[Укупан износ понуде без ПДВ ]]+Table13[[#This Row],[Износ ПДВ]]</f>
        <v>0</v>
      </c>
      <c r="O557" s="43"/>
      <c r="P557" s="43"/>
      <c r="Q557" s="43"/>
      <c r="R557" s="43"/>
      <c r="S557" s="41"/>
      <c r="T55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8" spans="1:20" ht="78.75">
      <c r="A558" s="52">
        <v>557</v>
      </c>
      <c r="B558" s="45">
        <v>10020</v>
      </c>
      <c r="C558" s="68" t="s">
        <v>1378</v>
      </c>
      <c r="D558" s="68" t="s">
        <v>1377</v>
      </c>
      <c r="E558" s="36" t="s">
        <v>1364</v>
      </c>
      <c r="F558" s="36" t="s">
        <v>1354</v>
      </c>
      <c r="G558" s="37">
        <v>9</v>
      </c>
      <c r="H558" s="46">
        <v>1730.7</v>
      </c>
      <c r="I558" s="39">
        <f t="shared" si="18"/>
        <v>15576.300000000001</v>
      </c>
      <c r="J558" s="40">
        <f t="shared" si="17"/>
        <v>0</v>
      </c>
      <c r="K558" s="41"/>
      <c r="L558" s="42">
        <f>Table13[[#This Row],[Količina]]*Table13[[#This Row],[Појединачна цена без   ПДВ-а ]]</f>
        <v>0</v>
      </c>
      <c r="M558" s="53">
        <f>Table13[[#This Row],[Укупан износ понуде без ПДВ ]]*0.08</f>
        <v>0</v>
      </c>
      <c r="N558" s="53">
        <f>Table13[[#This Row],[Укупан износ понуде без ПДВ ]]+Table13[[#This Row],[Износ ПДВ]]</f>
        <v>0</v>
      </c>
      <c r="O558" s="43"/>
      <c r="P558" s="43"/>
      <c r="Q558" s="43"/>
      <c r="R558" s="43"/>
      <c r="S558" s="41"/>
      <c r="T55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59" spans="1:20" ht="78.75">
      <c r="A559" s="52">
        <v>558</v>
      </c>
      <c r="B559" s="45">
        <v>10020</v>
      </c>
      <c r="C559" s="68" t="s">
        <v>1379</v>
      </c>
      <c r="D559" s="68" t="s">
        <v>1377</v>
      </c>
      <c r="E559" s="36" t="s">
        <v>1361</v>
      </c>
      <c r="F559" s="36" t="s">
        <v>1354</v>
      </c>
      <c r="G559" s="37">
        <v>48</v>
      </c>
      <c r="H559" s="46">
        <v>5192.1000000000004</v>
      </c>
      <c r="I559" s="39">
        <f t="shared" si="18"/>
        <v>249220.80000000002</v>
      </c>
      <c r="J559" s="40">
        <f t="shared" si="17"/>
        <v>0</v>
      </c>
      <c r="K559" s="41"/>
      <c r="L559" s="42">
        <f>Table13[[#This Row],[Količina]]*Table13[[#This Row],[Појединачна цена без   ПДВ-а ]]</f>
        <v>0</v>
      </c>
      <c r="M559" s="53">
        <f>Table13[[#This Row],[Укупан износ понуде без ПДВ ]]*0.08</f>
        <v>0</v>
      </c>
      <c r="N559" s="53">
        <f>Table13[[#This Row],[Укупан износ понуде без ПДВ ]]+Table13[[#This Row],[Износ ПДВ]]</f>
        <v>0</v>
      </c>
      <c r="O559" s="43"/>
      <c r="P559" s="43"/>
      <c r="Q559" s="43"/>
      <c r="R559" s="43"/>
      <c r="S559" s="41"/>
      <c r="T559"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0" spans="1:20" ht="78.75">
      <c r="A560" s="52">
        <v>559</v>
      </c>
      <c r="B560" s="45">
        <v>10020</v>
      </c>
      <c r="C560" s="68" t="s">
        <v>1380</v>
      </c>
      <c r="D560" s="68" t="s">
        <v>1377</v>
      </c>
      <c r="E560" s="36" t="s">
        <v>1361</v>
      </c>
      <c r="F560" s="36" t="s">
        <v>1354</v>
      </c>
      <c r="G560" s="37">
        <v>6</v>
      </c>
      <c r="H560" s="46">
        <v>5192.1000000000004</v>
      </c>
      <c r="I560" s="39">
        <f t="shared" si="18"/>
        <v>31152.600000000002</v>
      </c>
      <c r="J560" s="40">
        <f t="shared" si="17"/>
        <v>0</v>
      </c>
      <c r="K560" s="41"/>
      <c r="L560" s="42">
        <f>Table13[[#This Row],[Količina]]*Table13[[#This Row],[Појединачна цена без   ПДВ-а ]]</f>
        <v>0</v>
      </c>
      <c r="M560" s="53">
        <f>Table13[[#This Row],[Укупан износ понуде без ПДВ ]]*0.08</f>
        <v>0</v>
      </c>
      <c r="N560" s="53">
        <f>Table13[[#This Row],[Укупан износ понуде без ПДВ ]]+Table13[[#This Row],[Износ ПДВ]]</f>
        <v>0</v>
      </c>
      <c r="O560" s="43"/>
      <c r="P560" s="43"/>
      <c r="Q560" s="43"/>
      <c r="R560" s="43"/>
      <c r="S560" s="41"/>
      <c r="T560"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1" spans="1:20" ht="33.75">
      <c r="A561" s="52">
        <v>560</v>
      </c>
      <c r="B561" s="45">
        <v>14110</v>
      </c>
      <c r="C561" s="68" t="s">
        <v>1381</v>
      </c>
      <c r="D561" s="68" t="s">
        <v>1382</v>
      </c>
      <c r="E561" s="36" t="s">
        <v>1364</v>
      </c>
      <c r="F561" s="36" t="s">
        <v>1383</v>
      </c>
      <c r="G561" s="37">
        <v>25</v>
      </c>
      <c r="H561" s="46">
        <v>1153.8399999999999</v>
      </c>
      <c r="I561" s="39">
        <f t="shared" si="18"/>
        <v>28845.999999999996</v>
      </c>
      <c r="J561" s="40">
        <f t="shared" si="17"/>
        <v>0</v>
      </c>
      <c r="K561" s="41"/>
      <c r="L561" s="42">
        <f>Table13[[#This Row],[Količina]]*Table13[[#This Row],[Појединачна цена без   ПДВ-а ]]</f>
        <v>0</v>
      </c>
      <c r="M561" s="53">
        <f>Table13[[#This Row],[Укупан износ понуде без ПДВ ]]*0.08</f>
        <v>0</v>
      </c>
      <c r="N561" s="53">
        <f>Table13[[#This Row],[Укупан износ понуде без ПДВ ]]+Table13[[#This Row],[Износ ПДВ]]</f>
        <v>0</v>
      </c>
      <c r="O561" s="43"/>
      <c r="P561" s="43"/>
      <c r="Q561" s="43"/>
      <c r="R561" s="43"/>
      <c r="S561" s="41"/>
      <c r="T561"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2" spans="1:20" ht="56.25">
      <c r="A562" s="52">
        <v>561</v>
      </c>
      <c r="B562" s="45">
        <v>14210</v>
      </c>
      <c r="C562" s="68" t="s">
        <v>1384</v>
      </c>
      <c r="D562" s="68" t="s">
        <v>1385</v>
      </c>
      <c r="E562" s="36" t="s">
        <v>1364</v>
      </c>
      <c r="F562" s="36" t="s">
        <v>1383</v>
      </c>
      <c r="G562" s="37">
        <v>25</v>
      </c>
      <c r="H562" s="46">
        <v>1153.8399999999999</v>
      </c>
      <c r="I562" s="39">
        <f t="shared" si="18"/>
        <v>28845.999999999996</v>
      </c>
      <c r="J562" s="40">
        <f t="shared" si="17"/>
        <v>0</v>
      </c>
      <c r="K562" s="41"/>
      <c r="L562" s="42">
        <f>Table13[[#This Row],[Količina]]*Table13[[#This Row],[Појединачна цена без   ПДВ-а ]]</f>
        <v>0</v>
      </c>
      <c r="M562" s="53">
        <f>Table13[[#This Row],[Укупан износ понуде без ПДВ ]]*0.08</f>
        <v>0</v>
      </c>
      <c r="N562" s="53">
        <f>Table13[[#This Row],[Укупан износ понуде без ПДВ ]]+Table13[[#This Row],[Износ ПДВ]]</f>
        <v>0</v>
      </c>
      <c r="O562" s="43"/>
      <c r="P562" s="43"/>
      <c r="Q562" s="43"/>
      <c r="R562" s="43"/>
      <c r="S562" s="41"/>
      <c r="T562"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3" spans="1:20" ht="33.75">
      <c r="A563" s="52">
        <v>562</v>
      </c>
      <c r="B563" s="45">
        <v>14710</v>
      </c>
      <c r="C563" s="68" t="s">
        <v>1386</v>
      </c>
      <c r="D563" s="68" t="s">
        <v>1387</v>
      </c>
      <c r="E563" s="36" t="s">
        <v>1388</v>
      </c>
      <c r="F563" s="36" t="s">
        <v>1383</v>
      </c>
      <c r="G563" s="37">
        <v>2000</v>
      </c>
      <c r="H563" s="46">
        <v>15.38</v>
      </c>
      <c r="I563" s="39">
        <f t="shared" si="18"/>
        <v>30760</v>
      </c>
      <c r="J563" s="40">
        <f t="shared" si="17"/>
        <v>0</v>
      </c>
      <c r="K563" s="41"/>
      <c r="L563" s="42">
        <f>Table13[[#This Row],[Količina]]*Table13[[#This Row],[Појединачна цена без   ПДВ-а ]]</f>
        <v>0</v>
      </c>
      <c r="M563" s="53">
        <f>Table13[[#This Row],[Укупан износ понуде без ПДВ ]]*0.08</f>
        <v>0</v>
      </c>
      <c r="N563" s="53">
        <f>Table13[[#This Row],[Укупан износ понуде без ПДВ ]]+Table13[[#This Row],[Износ ПДВ]]</f>
        <v>0</v>
      </c>
      <c r="O563" s="43"/>
      <c r="P563" s="43"/>
      <c r="Q563" s="43"/>
      <c r="R563" s="43"/>
      <c r="S563" s="41"/>
      <c r="T563"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4" spans="1:20" ht="33.75">
      <c r="A564" s="52">
        <v>563</v>
      </c>
      <c r="B564" s="45">
        <v>14710</v>
      </c>
      <c r="C564" s="68" t="s">
        <v>1389</v>
      </c>
      <c r="D564" s="68" t="s">
        <v>1387</v>
      </c>
      <c r="E564" s="36" t="s">
        <v>1388</v>
      </c>
      <c r="F564" s="36" t="s">
        <v>1383</v>
      </c>
      <c r="G564" s="37">
        <v>28000</v>
      </c>
      <c r="H564" s="46">
        <v>15.38</v>
      </c>
      <c r="I564" s="39">
        <f t="shared" si="18"/>
        <v>430640</v>
      </c>
      <c r="J564" s="40">
        <f t="shared" si="17"/>
        <v>0</v>
      </c>
      <c r="K564" s="41"/>
      <c r="L564" s="42">
        <f>Table13[[#This Row],[Količina]]*Table13[[#This Row],[Појединачна цена без   ПДВ-а ]]</f>
        <v>0</v>
      </c>
      <c r="M564" s="53">
        <f>Table13[[#This Row],[Укупан износ понуде без ПДВ ]]*0.08</f>
        <v>0</v>
      </c>
      <c r="N564" s="53">
        <f>Table13[[#This Row],[Укупан износ понуде без ПДВ ]]+Table13[[#This Row],[Износ ПДВ]]</f>
        <v>0</v>
      </c>
      <c r="O564" s="43"/>
      <c r="P564" s="43"/>
      <c r="Q564" s="43"/>
      <c r="R564" s="43"/>
      <c r="S564" s="41"/>
      <c r="T564"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5" spans="1:20" ht="78.75">
      <c r="A565" s="52">
        <v>564</v>
      </c>
      <c r="B565" s="45">
        <v>14510</v>
      </c>
      <c r="C565" s="68" t="s">
        <v>1390</v>
      </c>
      <c r="D565" s="68" t="s">
        <v>1391</v>
      </c>
      <c r="E565" s="36" t="s">
        <v>1361</v>
      </c>
      <c r="F565" s="36" t="s">
        <v>1354</v>
      </c>
      <c r="G565" s="37">
        <v>3</v>
      </c>
      <c r="H565" s="46">
        <v>4240.2</v>
      </c>
      <c r="I565" s="39">
        <f t="shared" si="18"/>
        <v>12720.599999999999</v>
      </c>
      <c r="J565" s="40">
        <f t="shared" si="17"/>
        <v>0</v>
      </c>
      <c r="K565" s="41"/>
      <c r="L565" s="42">
        <f>Table13[[#This Row],[Količina]]*Table13[[#This Row],[Појединачна цена без   ПДВ-а ]]</f>
        <v>0</v>
      </c>
      <c r="M565" s="53">
        <f>Table13[[#This Row],[Укупан износ понуде без ПДВ ]]*0.08</f>
        <v>0</v>
      </c>
      <c r="N565" s="53">
        <f>Table13[[#This Row],[Укупан износ понуде без ПДВ ]]+Table13[[#This Row],[Износ ПДВ]]</f>
        <v>0</v>
      </c>
      <c r="O565" s="43"/>
      <c r="P565" s="43"/>
      <c r="Q565" s="43"/>
      <c r="R565" s="43"/>
      <c r="S565" s="41"/>
      <c r="T565"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6" spans="1:20" ht="78.75">
      <c r="A566" s="52">
        <v>565</v>
      </c>
      <c r="B566" s="45">
        <v>14520</v>
      </c>
      <c r="C566" s="68" t="s">
        <v>1392</v>
      </c>
      <c r="D566" s="68" t="s">
        <v>1391</v>
      </c>
      <c r="E566" s="36" t="s">
        <v>1361</v>
      </c>
      <c r="F566" s="36" t="s">
        <v>1383</v>
      </c>
      <c r="G566" s="37">
        <v>60</v>
      </c>
      <c r="H566" s="46">
        <v>207.69</v>
      </c>
      <c r="I566" s="39">
        <f t="shared" si="18"/>
        <v>12461.4</v>
      </c>
      <c r="J566" s="40">
        <f t="shared" si="17"/>
        <v>0</v>
      </c>
      <c r="K566" s="41"/>
      <c r="L566" s="42">
        <f>Table13[[#This Row],[Količina]]*Table13[[#This Row],[Појединачна цена без   ПДВ-а ]]</f>
        <v>0</v>
      </c>
      <c r="M566" s="53">
        <f>Table13[[#This Row],[Укупан износ понуде без ПДВ ]]*0.08</f>
        <v>0</v>
      </c>
      <c r="N566" s="53">
        <f>Table13[[#This Row],[Укупан износ понуде без ПДВ ]]+Table13[[#This Row],[Износ ПДВ]]</f>
        <v>0</v>
      </c>
      <c r="O566" s="43"/>
      <c r="P566" s="43"/>
      <c r="Q566" s="43"/>
      <c r="R566" s="43"/>
      <c r="S566" s="41"/>
      <c r="T566"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7" spans="1:20" ht="101.25">
      <c r="A567" s="52">
        <v>566</v>
      </c>
      <c r="B567" s="45">
        <v>14810</v>
      </c>
      <c r="C567" s="68" t="s">
        <v>1393</v>
      </c>
      <c r="D567" s="68" t="s">
        <v>1394</v>
      </c>
      <c r="E567" s="36" t="s">
        <v>1395</v>
      </c>
      <c r="F567" s="36" t="s">
        <v>1383</v>
      </c>
      <c r="G567" s="37">
        <v>500</v>
      </c>
      <c r="H567" s="46">
        <v>7.69</v>
      </c>
      <c r="I567" s="39">
        <f t="shared" si="18"/>
        <v>3845</v>
      </c>
      <c r="J567" s="40">
        <f t="shared" si="17"/>
        <v>0</v>
      </c>
      <c r="K567" s="41"/>
      <c r="L567" s="42">
        <f>Table13[[#This Row],[Količina]]*Table13[[#This Row],[Појединачна цена без   ПДВ-а ]]</f>
        <v>0</v>
      </c>
      <c r="M567" s="53">
        <f>Table13[[#This Row],[Укупан износ понуде без ПДВ ]]*0.08</f>
        <v>0</v>
      </c>
      <c r="N567" s="53">
        <f>Table13[[#This Row],[Укупан износ понуде без ПДВ ]]+Table13[[#This Row],[Износ ПДВ]]</f>
        <v>0</v>
      </c>
      <c r="O567" s="43"/>
      <c r="P567" s="43"/>
      <c r="Q567" s="43"/>
      <c r="R567" s="43"/>
      <c r="S567" s="41"/>
      <c r="T567"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8" spans="1:20" ht="101.25">
      <c r="A568" s="52">
        <v>567</v>
      </c>
      <c r="B568" s="45">
        <v>15210</v>
      </c>
      <c r="C568" s="68" t="s">
        <v>1396</v>
      </c>
      <c r="D568" s="68" t="s">
        <v>1397</v>
      </c>
      <c r="E568" s="36" t="s">
        <v>1398</v>
      </c>
      <c r="F568" s="36" t="s">
        <v>1383</v>
      </c>
      <c r="G568" s="37">
        <v>120</v>
      </c>
      <c r="H568" s="46">
        <v>1346.15</v>
      </c>
      <c r="I568" s="39">
        <f t="shared" si="18"/>
        <v>161538</v>
      </c>
      <c r="J568" s="40">
        <f t="shared" si="17"/>
        <v>0</v>
      </c>
      <c r="K568" s="41"/>
      <c r="L568" s="42">
        <f>Table13[[#This Row],[Količina]]*Table13[[#This Row],[Појединачна цена без   ПДВ-а ]]</f>
        <v>0</v>
      </c>
      <c r="M568" s="53">
        <f>Table13[[#This Row],[Укупан износ понуде без ПДВ ]]*0.08</f>
        <v>0</v>
      </c>
      <c r="N568" s="53">
        <f>Table13[[#This Row],[Укупан износ понуде без ПДВ ]]+Table13[[#This Row],[Износ ПДВ]]</f>
        <v>0</v>
      </c>
      <c r="O568" s="43"/>
      <c r="P568" s="43"/>
      <c r="Q568" s="43"/>
      <c r="R568" s="43"/>
      <c r="S568" s="41"/>
      <c r="T568" s="80">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row r="569" spans="1:20" ht="101.25">
      <c r="A569" s="54">
        <v>568</v>
      </c>
      <c r="B569" s="55">
        <v>15210</v>
      </c>
      <c r="C569" s="69" t="s">
        <v>1399</v>
      </c>
      <c r="D569" s="69" t="s">
        <v>1397</v>
      </c>
      <c r="E569" s="56" t="s">
        <v>1398</v>
      </c>
      <c r="F569" s="56" t="s">
        <v>1383</v>
      </c>
      <c r="G569" s="57">
        <v>120</v>
      </c>
      <c r="H569" s="58">
        <v>321.14999999999998</v>
      </c>
      <c r="I569" s="59">
        <f t="shared" si="18"/>
        <v>38538</v>
      </c>
      <c r="J569" s="40">
        <f t="shared" si="17"/>
        <v>0</v>
      </c>
      <c r="K569" s="60"/>
      <c r="L569" s="61">
        <f>Table13[[#This Row],[Količina]]*Table13[[#This Row],[Појединачна цена без   ПДВ-а ]]</f>
        <v>0</v>
      </c>
      <c r="M569" s="62">
        <f>Table13[[#This Row],[Укупан износ понуде без ПДВ ]]*0.08</f>
        <v>0</v>
      </c>
      <c r="N569" s="62">
        <f>Table13[[#This Row],[Укупан износ понуде без ПДВ ]]+Table13[[#This Row],[Износ ПДВ]]</f>
        <v>0</v>
      </c>
      <c r="O569" s="63"/>
      <c r="P569" s="63"/>
      <c r="Q569" s="63"/>
      <c r="R569" s="63"/>
      <c r="S569" s="60"/>
      <c r="T569" s="81">
        <f>Table13[[#This Row],[Услови плаћања за 90 дана(натурални рабат у %)]]+Table13[[#This Row],[ Услови плаћања за 120 дана (натурални рабат у %)]]+Table13[[#This Row],[ Услови плаћања за 145 дана (натурални рабат у %)]]+Table13[[#This Row],[Услови плаћања (понуђени бонус на остварени месечни обим промета) ]]</f>
        <v>0</v>
      </c>
    </row>
  </sheetData>
  <sheetProtection password="8999" sheet="1" objects="1" scenarios="1"/>
  <pageMargins left="0.25" right="0.25" top="0.75" bottom="0.75" header="0.3" footer="0.3"/>
  <pageSetup orientation="landscape"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Ponuda zbir</vt:lpstr>
      <vt:lpstr>Specifikacija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Milenko Mitrović</dc:creator>
  <cp:lastModifiedBy>Milenko Mitrović</cp:lastModifiedBy>
  <cp:lastPrinted>2013-10-15T20:52:14Z</cp:lastPrinted>
  <dcterms:created xsi:type="dcterms:W3CDTF">2013-10-15T19:59:40Z</dcterms:created>
  <dcterms:modified xsi:type="dcterms:W3CDTF">2013-10-16T06:38:55Z</dcterms:modified>
</cp:coreProperties>
</file>